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75" tabRatio="765" activeTab="3"/>
  </bookViews>
  <sheets>
    <sheet name="06 03" sheetId="13" r:id="rId1"/>
    <sheet name="06 03 01" sheetId="14" r:id="rId2"/>
    <sheet name="06 03 02" sheetId="16" r:id="rId3"/>
    <sheet name="06 03 03" sheetId="17" r:id="rId4"/>
  </sheets>
  <definedNames>
    <definedName name="_xlnm.Print_Area" localSheetId="0">'06 03'!$A$1:$J$15</definedName>
    <definedName name="_xlnm.Print_Area" localSheetId="1">'06 03 01'!$A$1:$J$32</definedName>
    <definedName name="_xlnm.Print_Area" localSheetId="2">'06 03 02'!$A$1:$J$31</definedName>
    <definedName name="_xlnm.Print_Area" localSheetId="3">'06 03 03'!$A$1:$J$23</definedName>
  </definedNames>
  <calcPr calcId="162913" calcMode="manual"/>
</workbook>
</file>

<file path=xl/calcChain.xml><?xml version="1.0" encoding="utf-8"?>
<calcChain xmlns="http://schemas.openxmlformats.org/spreadsheetml/2006/main">
  <c r="I28" i="16" l="1"/>
  <c r="I29" i="14"/>
  <c r="I20" i="17" l="1"/>
  <c r="I21" i="16" l="1"/>
  <c r="H19" i="17" l="1"/>
  <c r="G19" i="17" s="1"/>
  <c r="H18" i="17" l="1"/>
  <c r="H22" i="16"/>
  <c r="H23" i="16"/>
  <c r="H24" i="16"/>
  <c r="H25" i="16"/>
  <c r="H26" i="16"/>
  <c r="H27" i="16"/>
  <c r="H21" i="16"/>
  <c r="H28" i="14"/>
  <c r="H27" i="14"/>
  <c r="H26" i="14"/>
  <c r="H25" i="14"/>
  <c r="H24" i="14"/>
  <c r="H23" i="14"/>
  <c r="H22" i="14"/>
  <c r="H20" i="17" l="1"/>
  <c r="G21" i="16" l="1"/>
  <c r="G22" i="16"/>
  <c r="G26" i="16" l="1"/>
  <c r="G24" i="16"/>
  <c r="G25" i="16"/>
  <c r="G27" i="16"/>
  <c r="G23" i="16" l="1"/>
  <c r="J28" i="16" l="1"/>
  <c r="H28" i="16" s="1"/>
  <c r="G6" i="17"/>
  <c r="H6" i="17" s="1"/>
  <c r="J20" i="17"/>
  <c r="G18" i="17"/>
  <c r="G6" i="16"/>
  <c r="J29" i="14"/>
  <c r="G22" i="14"/>
  <c r="G26" i="14"/>
  <c r="G25" i="14"/>
  <c r="G24" i="14"/>
  <c r="G23" i="14"/>
  <c r="G27" i="14"/>
  <c r="I6" i="17" l="1"/>
  <c r="H6" i="13"/>
  <c r="H29" i="14"/>
  <c r="J6" i="17" l="1"/>
  <c r="J6" i="13" s="1"/>
  <c r="I6" i="13"/>
  <c r="G6" i="14"/>
  <c r="G6" i="13" s="1"/>
  <c r="G28" i="14"/>
</calcChain>
</file>

<file path=xl/sharedStrings.xml><?xml version="1.0" encoding="utf-8"?>
<sst xmlns="http://schemas.openxmlformats.org/spreadsheetml/2006/main" count="213" uniqueCount="119">
  <si>
    <t xml:space="preserve">ქვეპროგრამის დასახელება </t>
  </si>
  <si>
    <t xml:space="preserve">პროგრამის დასახელება </t>
  </si>
  <si>
    <t>პროგრამის კლასიფიკაციის კოდი:</t>
  </si>
  <si>
    <t>პრიორიტეტის დასახელება, რომლის ფარგლებშიც ხორციელდება პროგრამა</t>
  </si>
  <si>
    <t>პროგრამის განმახორციელებელი:</t>
  </si>
  <si>
    <t>ქ. ბათუმის მუნიციპალიტეტის მერია</t>
  </si>
  <si>
    <t>პროგრამის ბიუჯეტი</t>
  </si>
  <si>
    <t>პროგრამის მიზანი</t>
  </si>
  <si>
    <t>პროგრამის აღწერა</t>
  </si>
  <si>
    <t>პროგრამის მოსალოდნელი საბოლოო  შედეგი</t>
  </si>
  <si>
    <t>№</t>
  </si>
  <si>
    <t>საბოლოო შედეგის შეფასების ინდიკატორი</t>
  </si>
  <si>
    <t>ინდიკატორის მაჩვენებლები</t>
  </si>
  <si>
    <t>ქვეპროგრამის კლასიფიკაციის კოდი:</t>
  </si>
  <si>
    <t>პროგრამის დასახელება, რომლის ფარგლებშიც ხორციელდება ქვეპროგრამა</t>
  </si>
  <si>
    <t>ქვეპროგრამის ბიუჯეტი</t>
  </si>
  <si>
    <t>ქვეპროგრამის განმახორციელებელი:</t>
  </si>
  <si>
    <t>ქვეპროგრამის მიზანი</t>
  </si>
  <si>
    <t>ქვეპროგრამის აღწერა</t>
  </si>
  <si>
    <t>ქვეპროგრამის მოსალოდნელი შუალედური შედეგი</t>
  </si>
  <si>
    <t>მოსალოდნელი შუალედური შედეგის შეფასების ინდიკატორი</t>
  </si>
  <si>
    <t>ქვეპროგრამის ფორმა</t>
  </si>
  <si>
    <t>ღონისძიების დასახელება</t>
  </si>
  <si>
    <t>პროდუქტები</t>
  </si>
  <si>
    <t>განზომილება</t>
  </si>
  <si>
    <t>რაოდენობა</t>
  </si>
  <si>
    <t>სულ (ლარი)</t>
  </si>
  <si>
    <t>მათ შორის:</t>
  </si>
  <si>
    <t>საბიუჯეტო
სახსრები</t>
  </si>
  <si>
    <t>საკუთარი
სახსრები</t>
  </si>
  <si>
    <t>ერთეულის საშუალო ფასი</t>
  </si>
  <si>
    <t xml:space="preserve">სულ ქვეპროგრამა  </t>
  </si>
  <si>
    <t>დამატებითი ინფორმაცია</t>
  </si>
  <si>
    <t>პროგრამის ფორმა</t>
  </si>
  <si>
    <t>ცდომილების ალბათობა (%/შესაძლო რისკები - აღწერა)</t>
  </si>
  <si>
    <t>სანიტარიული ზედამხედველობა და ეპიდსიტუაციის მართვა</t>
  </si>
  <si>
    <t>06 03</t>
  </si>
  <si>
    <t>შემცირებულია ინფექციურ დაავადებათა გავრცელების რისკ-ფაქტორები და უზრუნველყოფილია ჯანმრთელობისათვის უსაფრთხო გარემო</t>
  </si>
  <si>
    <t>მონიტორინგის შედეგად გამოვლენილი დარღვევების კლების პროცენტული მაჩვენებელი</t>
  </si>
  <si>
    <t>ბათუმის ტერიტორიაზე არსებული დაწესებულებების სანიტარული მონიტორიგი</t>
  </si>
  <si>
    <t>06 03 01</t>
  </si>
  <si>
    <t>ქ. ბათუმის მუნიციპალიტეტის მერია,  ჯანმრთელობისა და სოციალური დაცვის სამსახური</t>
  </si>
  <si>
    <t>სანიტარულ-ჰიგიენური მდგომარეობისა და ეპიდემიური სიტუაციის კონტროლი</t>
  </si>
  <si>
    <t>განხორციელებულია ქვეპროგრამით განსაზღვრული სანიტარულ-ჰიგიენური მდგომარეობისა და ეპიდემიური სიტუაციის  მონიტორინგის ღონისძიებები.</t>
  </si>
  <si>
    <t xml:space="preserve">ჩამონაბანის აღება </t>
  </si>
  <si>
    <t>კალორაჟის განსაზღვრა</t>
  </si>
  <si>
    <t>განათების კოეფიციენტის განსაზღვრა</t>
  </si>
  <si>
    <t>აუზის წყლის ქიმიურ-ბაქტეოროლოგიური კვლევა</t>
  </si>
  <si>
    <t>სადენზიფექციო საშუალებების ქიმიური კვლევა</t>
  </si>
  <si>
    <t xml:space="preserve">კვების პროდუქტების მონიტორინგი (სასადილოებში) </t>
  </si>
  <si>
    <t>ერთეული</t>
  </si>
  <si>
    <t>დეზინსექცია-დერატიზაციის ღონისძიებები</t>
  </si>
  <si>
    <t>06 03 02</t>
  </si>
  <si>
    <t>ჰა</t>
  </si>
  <si>
    <t>კვ.მ</t>
  </si>
  <si>
    <t>06 03 03</t>
  </si>
  <si>
    <t>10% - კონტრაქტორის მიერ ნაკისრი ვალდებულების შეუსრულებლობა, ჩასატარებელი შესაძლოს კვლევების ცვლილება</t>
  </si>
  <si>
    <t>1% - არშემდგარი ელექტრონული ტენდერი, კონტრაქტორის მიერ ნაკისრი ვალდებულების შეუსრულებლობა</t>
  </si>
  <si>
    <t>5% - არშემდგარი ელექტრონული ტენდერი, კონტრაქტორის მიერ ნაკისრი ვალდებულების შეუსრულებლობა</t>
  </si>
  <si>
    <t>5% - არშემდგარი ელექტრონული ტენდერი, კონტრაქტორის მიერ  ნაკისრი ვალდებულების შეუსრულებლობა, მომართვიანობის ცვლილება</t>
  </si>
  <si>
    <t>ჯანმრთელობის დაცვა და  სოციალური უზრუნველყოფა</t>
  </si>
  <si>
    <t>ობიექტების რაოდენობა, სადაც ჩატარდა ლაბორატორიული კვლევები  სტერილობაზე</t>
  </si>
  <si>
    <t>ობიექტების რაოდენობა, სადაც ჩატარდა ლაბორატორიული კვლევები  (კალორაჟი)</t>
  </si>
  <si>
    <t>სტომატოლოგიური კაბინეტების ლაბორატორიული მონიტორინგი სტერილობაზე</t>
  </si>
  <si>
    <t>განხორციელებულია დერატიზაცია-დეზინსექციის ღონისძიებები</t>
  </si>
  <si>
    <t>2026 წლის დაფინანსება
(ლარი)</t>
  </si>
  <si>
    <t>მიზნობრივი
2026 წელი</t>
  </si>
  <si>
    <t>მრავალბინიანი საცხოვრებელი სახლების რაოდენობის %-ლი მაჩვენებელი, სადაც ხორციელდება სადეზინსექციო სამუშაოები</t>
  </si>
  <si>
    <t>საერთო ფართი, სადაც წლის განმავლობაში ხორციელდება სადერატიზაციო სამუშაოები (კვ,მ)</t>
  </si>
  <si>
    <t>ნაგავშემკრები კონტეინერების რაოდენობა, რომელსაც უტარდება დეზინსექცია წლის განმავლობაში</t>
  </si>
  <si>
    <t>ქალაქის ტერიტორია (ღია არხები, დაჭაობებული ტერიტორიები), სადაც სეზონურად ხორციელდება დეზინსექცია (ჰა)</t>
  </si>
  <si>
    <t>უპატრონო შინაური ცხოველების მოვლა-პატრონობისა და პოპულაციის რეგულირების ღონისძიებები</t>
  </si>
  <si>
    <t>უმეთვალყურეო, უპატრონო შინაური ცხოველების მოვლა-პატრონობა და პოპულაციის რეგულირება</t>
  </si>
  <si>
    <t>უმეთვალყურეო, უპატრონო შინაური ცხოველების ევთანაზია უნდა განხორციელდეს კომისიური წესით.</t>
  </si>
  <si>
    <t>20% - კონტრაქტორის მიერ ნაკისრი ვალდებულების შეუსრულებლობა, ჩასატარებელი შესაძლოს კვლევების ცვლილება</t>
  </si>
  <si>
    <t>ცალი</t>
  </si>
  <si>
    <t>კერძი</t>
  </si>
  <si>
    <t>წერტილი</t>
  </si>
  <si>
    <t xml:space="preserve"> წერტილი</t>
  </si>
  <si>
    <t>კომპლექტი</t>
  </si>
  <si>
    <t>ნიმუში</t>
  </si>
  <si>
    <t>მრავალსართულიანი (3 სართული და მეტი) სახლებისა და სადარბაზოების დეზინსექცია თვეში ორჯერ, მაისი-ოქტომბერი 860 ობ (193500 *2* 6 თვე)</t>
  </si>
  <si>
    <t>ერთი და ორსართულიანი მრავალბინიანი საცხოვრებელი სახლების, იტალიური ეზოებისა და სარდაფების დეზინსექცია თვეში ერთჯერ, მაისი-ოქტომბერი 325 ობ. (48750 * 6 თვე)</t>
  </si>
  <si>
    <t>ქალაქის ტერიტორიის (მრავალბინიანი საცხოვრებელი სახლების) დერატიზაცია ყოველთვიურად 1140 ობ. ( 79800 * 12 თვე)</t>
  </si>
  <si>
    <t>ნაგავშემკრები კონტეინერების დეზინსექცია მაისი-ოქტომბერი ( 500* 6 თვე)</t>
  </si>
  <si>
    <t>ქალაქის ტერიტორიის  (ღია არხები, დაჭაობებული ტერიტორიები) დეზინსექცია თვეში  ორჯერ მაისი-ოქტომბერი (2*2* 6 თვე)</t>
  </si>
  <si>
    <t>ქვეწარმავლების საწინააღმდეგო სპეციალური პრეპარატებით დამუშავება, წერტილოვანი ან ხაზობრივი დასხურების მეთოდით, პრეპარატის შესხურებას დასაცავი ტერიტორიის, შენობა -ნაგებობების და სათავსოების გარშემო  შენობა-ნაგებობებში და მათ სარდაფებში, სხვენებზე, საწყობებში,  სხვა სამეურნეო და  დამხმარე დანიშნულების ნაგებობებში (სულ- 7,0 ჰა) მომართვიანობის საფუძველზე</t>
  </si>
  <si>
    <t>კრაზანების (ბუდეს) საწინააღმდეგო სპეციალური პრეპარატებით დამუშავება, პრეპარატის შესხურებას დასაცავი ტერიტორიის (საზოგადოებრივი სივრცეების), შენობა -ნაგებობების და სათავსოების გარშემო,  შენობა-ნაგებობებში და მათ სარდაფებში, სხვენებზე, საწყობებში,  სხვა სამეურნეო და  დამხმარე დანიშნულების ნაგებობებში (სულ-90)  მომართვიანობის საფუძველზე</t>
  </si>
  <si>
    <t>2027 წლის დაფინანსება
(ლარი)</t>
  </si>
  <si>
    <t>მიზნობრივი
2027 წელი</t>
  </si>
  <si>
    <t>პროგრამა ითვალისწინებს ბათუმის ტერიტორიაზე არსებული დაწესებულებების სანიტარულ მონიტორიგს, დეზინსექცია-დერატიზაციის და უპატრონო შინაური ცხოველების მოვლა-პატრონობისა და პოპულაციის რეგულირების ღონისძიებებს.</t>
  </si>
  <si>
    <t>ობიექტების რაოდენობა, სადაც ჩატარდა ნედლეული კვების პროდუქტების ლაბორატორიული კვლევები</t>
  </si>
  <si>
    <t>საერთო  ფართი, სადაც წლის განმავლობაში ხორციელდება სადეზინსექციო სამუშაოები (ჰა)</t>
  </si>
  <si>
    <t>ქვეწარმავლების საწინააღმდეგოდ ღონისძიებების გატარება</t>
  </si>
  <si>
    <t xml:space="preserve">განხორციელებულია უმეთვალყურეო, უპატრონო შინაური ცხოველების პოპულაციის რეგულირების ღონისძიებები </t>
  </si>
  <si>
    <t>წლის განმავლობში დაჭერილი ცხოველების სტერილიზაცია, კასტრაცია, ვაქცინაცია, დაბირკვა</t>
  </si>
  <si>
    <t>მაღალი ეპიდემიოლოგიური რისკის ზონებში დერატიზაცია-დეზინსექციის ჩატარება</t>
  </si>
  <si>
    <t>-</t>
  </si>
  <si>
    <t>ქ. ბათუმის მუნიციპალიტეტის მიერ შემუშავებული იქნა ქ. ბათუმის ტერიტორიაზე არსებული დაწესებულებების სანიტარული მონიტორინგის ქვეპროგრამა, რომელიც ითვალისწინებს საგანმანათლებლო, სააღმზრდელო და ასევე ქ. ბათუმის ტერიტორიაზე განთავსებული საზოგადოებრივი მნიშვნელობის დაწესებულებებში უსაფრთხოების მიზნით შემდეგი ღონისძიებების ჩატარებას: ჩამონაბანის აღება, კალორაჟის განსაზღვრა ბაღებსა და უფასო მუნიციპალურ სასადილოებში, განათების კოეფიციენტის განსაზღვრა სკოლებში, აუზის წყლის ქიმიურ-ბაქტეოროლოგიური კვლევა, სტომატოლოგიური კაბინეტების ლაბორატორიული მონიტორინგი სტერილობაზე, სადენზიფექციო საშუალებების ქიმიური კვლევა, კვების პროდუქტების მონიტორინგი მუნიციპალურ სასადილოებში.</t>
  </si>
  <si>
    <t>ობიექტების რაოდენობა, სადაც ჩატარდა ლაბორატორიული კვლევები  (ჩამონარეცხ-ჩამონაბანი)</t>
  </si>
  <si>
    <t>ობიექტების რაოდენობა, სადაც ჩატარდა ლაბორატორიული კვლევები  (განათება)</t>
  </si>
  <si>
    <t>2028 წლის დაფინანსება
(ლარი)</t>
  </si>
  <si>
    <t>მიზნობრივი
2028 წელი</t>
  </si>
  <si>
    <t>განაცხადში არ უწერია</t>
  </si>
  <si>
    <t>316,20</t>
  </si>
  <si>
    <t>მრავალსართულიანი (3 სართული და მეტი) სახლებისა და სადარბაზოების დეზინსექცია თვეში ორჯერ (მაისი-ოქტომბერი 990 ობიექტი (222750x2x 6 თვე))</t>
  </si>
  <si>
    <t>ერთი და ორსართულიანი მრავალბინიანი საცხოვრებელი სახლების, იტალიური
ეზოებისა და სარდაფების დეზინსექცია თვეში ერთჯერ (მაისი-ოქტომბერი - 405 ობიექტი 60750 x 6 თვე))</t>
  </si>
  <si>
    <t>ქალაქის ტერიტორიის (მრავალბინიანი საცხოვრებელი სახლების) დერატიზაცია ყოველთვიურად - 1240 ობიექტი (86800 x 12 თვე))</t>
  </si>
  <si>
    <t>ნაგავშემკრები კონტეინერების დეზინსექცია (მაისი-ოქტომბერი (500 კონტეინერი - 6 თვე))</t>
  </si>
  <si>
    <t>ქალაქის ტერიტორიის (ღია არხები, დაჭაობებული ტერიტორიები) დეზინსექცია თვეში ორჯერ (მაისი-ოქტომბერი (6 თვე))</t>
  </si>
  <si>
    <t>სანიტარიულ-ჰიგიენური მდგომარეობის გაუმჯობესება და ჯანმრთელობისათვის უსაფრთხო გარემოს შექმნა;
გადამდები დაავადებების პრევენია;
უმეთვალყურეო, უპატრონო შინაური ცხოველების მოვლა-პატრონობა და პოპულაციის რეგულირება.</t>
  </si>
  <si>
    <t>2029 წლის დაფინანსება
(ლარი)</t>
  </si>
  <si>
    <t>მიზნობრივი
2029 წელი</t>
  </si>
  <si>
    <t>საბაზისო 
2025 წელი</t>
  </si>
  <si>
    <t>აღნიშნული ქვეპროგრამის ფარგლებში, მოსახლეობის ეპიდემიოლოგიური უსაფრთხოების უზრუნველყოფის მიზნით, დაგეგმილია პროფილაქტიკური სადეზინსექციო სამუშაოების ჩატარება, რომელიც დაკავშირებულია მავნე მწერებისა და მღრღნელების მაქსიმალურ შემცირებასთან. სამუშაოები ჩატარდება შემდეგი მიმართულებებით: 1. მრავალსართულიანი (3 სართული და მეტი) სახლებისა და სადარბაზოების დეზინსექცია თვეში ორჯერ, მაისი-ოქტომბერი 990 ობ.  (222750x2x 6 თვე) 2. ნაგავშემკრები კონტეინერების დეზინსექცია მაისი-ოქტომბერი 3000ც (500*6) 3. ქალაქის ტერიტორიის (ღია არხები, დაჭაობებული ტერიტორიები) დეზინსექცია თვეში ორჯერ - მაისი-ოქტომბერი 12 ჰა (1 *2* 6 თვე)  4. ქალაქის ტერიტორიის (მრავალბინიანი საცხოვრებელი სახლების) დერატიზაცია ყოველთვიურად 1240 ობ. (86800 x 12 თვე)  5. ერთი  და ორსართულიანი მრავალბინიანი საცხოვრებელი სახლების, იტალიური ეზოებისა და სარდაფების დეზინსექცია თვეში ორჯერ მაისი-ოქტომბერი 405 ობ. (60750 x 6 თვე)   6. ქვეწარმავლების საწინააღმდეგო სპეციალური პრეპარატებით დამუშავება, წერტილოვანი ან ხაზობრივი დასხურების მეთოდით, პრეპარატის შესხურებას დასაცავი ტერიტორიის, შენობა -ნაგებობების და სათავსოების გარშემო  შენობა-ნაგებობებში და მათ სარდაფებში, სხვენებზე, საწყობებში,  სხვა სამეურნეო და  დამხმარე დანიშნულების ნაგებობებში (სულ- 7,0 ჰა) მომართვიანობის საფუძველზე. კრაზანების (ბუდეს) საწინააღმდეგო სპეციალური პრეპარატებით დამუშავება, პრეპარატის შესხურებას დასაცავი ტერიტორიის, შენობა -ნაგებობების და სათავსოების გარშემო  შენობა-ნაგებობებში და მათ სარდაფებში, სხვენებზე, საწყობებში,  სხვა სამეურნეო და  დამხმარე დანიშნულების ნაგებობებში (სულ-90)  მომართვიანობის საფუძველზე.</t>
  </si>
  <si>
    <t>303,75</t>
  </si>
  <si>
    <t>ბუნებრივ არეალში გაშვებული დაბირკული გასტერილებული ცხოველების ეტაპობრივი გამოყვანა ქალაქის ტერიტორიიდან და ტრანსპორტირება ვეტერინალურ კლინიკაში რევაქცინაციასთან დაკავშირებული პროცედურების ჩატარების მიზნით.
ქალაქის ტერიტორიაზე არსებული ცხოველების ლეშის (სხვადასხვა მიზეზით გამოწვეული სიკვდილით) დროული გამოყვანა სპეციალური ტრანსპორტით და კრემაცია (კრემატორიუმში)</t>
  </si>
  <si>
    <t>დაგეგმილია უპატრონო ცხოველების (ძაღლების, კატების) პოპულაციის რეგულირების  ღონისძიებები: დაჭერა და ტრანსპორტირება, ევთანაზია (ჰუმანური დაძინება ნარკოზით), სტერილიზაცია, კასტრაცია, კვება, ვაქცინაცია და დაბირკვა, დაავადებული და ტრავმირებული ცხოველის მკურნალობა მ/შ ოპერაციული მკურნალობა, ასევე ბუნებრივ არიალში გაშვებული დაბირკული გასტერილებული ცხოველების ეტაპობრივი გამოყვანა ქალაქის ტერიტორიიდან და ტრანსპორტირება ვეტერინალურ კლინიკაში რევაქცინაციასთან დაკავშირებული პროცედურების ჩატარების მიზნით. ქალაქის ტერიტორიაზე არსებულიცხოველების ლეშის (სხვადასხვა მიზეზით გამოწვეული სიკვდილით) დროული გამოყვანა სპეციალური ტრანსპორტით და კრემაცია (კრემატორიუმში) მოზარდი ცხოველების (ლეკვი კნუტი) დაჭერა ქალაქის ტერიტორიაზე და ტრანსპორტირება თავშესაფარში (ვეტერინალური კლინიკა) მოვლა პატრონობის  მიზნით.</t>
  </si>
  <si>
    <t>ცხოველების (ზრდასრული ძაღლი, კატა) დაჭერა და ტრანსპორტირება ვეტერინალურ კლინიკამდე  ავტომანქანით.
სტერილიზაცია, კასტრაცია, კვება, ჭიაზე დამუშავება ცოფის საწინაღმდეგო ვაქცინაცია, კომპლექსური ვაქცინაცია დაბირკვა და ევთანაზია, დაავადებული და ტრავმირებული ცხოველის მკურნალობა მ/შ ოპერაციული მკურნალობა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</si>
</sst>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L_a_r_i_-;\-* #,##0.00\ _L_a_r_i_-;_-* &quot;-&quot;??\ _L_a_r_i_-;_-@_-"/>
  </numFmts>
  <fonts count="14" x14ac:knownFonts="1">
    <font>
      <sz val="11"/>
      <color theme="1"/>
      <name val="Calibri"/>
      <family val="2"/>
      <scheme val="minor"/>
    </font>
    <font>
      <sz val="10"/>
      <name val="Arial"/>
      <family val="2"/>
      <charset val="204"/>
    </font>
    <font>
      <sz val="11"/>
      <color theme="1"/>
      <name val="Calibri"/>
      <family val="2"/>
      <scheme val="minor"/>
    </font>
    <font>
      <sz val="9"/>
      <color theme="1"/>
      <name val="Sylfaen"/>
      <family val="1"/>
    </font>
    <font>
      <sz val="8"/>
      <color theme="1"/>
      <name val="Sylfaen"/>
      <family val="1"/>
    </font>
    <font>
      <b/>
      <sz val="9"/>
      <color theme="1"/>
      <name val="Sylfaen"/>
      <family val="1"/>
    </font>
    <font>
      <sz val="9"/>
      <name val="Sylfaen"/>
      <family val="1"/>
    </font>
    <font>
      <sz val="8"/>
      <name val="Sylfaen"/>
      <family val="1"/>
    </font>
    <font>
      <b/>
      <sz val="9"/>
      <color rgb="FF000099"/>
      <name val="Sylfaen"/>
      <family val="1"/>
    </font>
    <font>
      <b/>
      <sz val="8"/>
      <color rgb="FF000099"/>
      <name val="Sylfaen"/>
      <family val="1"/>
    </font>
    <font>
      <sz val="9"/>
      <color rgb="FFFF0000"/>
      <name val="Sylfaen"/>
      <family val="1"/>
    </font>
    <font>
      <b/>
      <sz val="9"/>
      <name val="Sylfaen"/>
      <family val="1"/>
    </font>
    <font>
      <b/>
      <sz val="10"/>
      <color rgb="FF000099"/>
      <name val="Sylfaen"/>
      <family val="1"/>
    </font>
    <font>
      <sz val="10"/>
      <color rgb="FF000099"/>
      <name val="Sylfae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14996795556505021"/>
      </bottom>
      <diagonal/>
    </border>
    <border>
      <left/>
      <right style="thin">
        <color theme="0" tint="-0.34998626667073579"/>
      </right>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
      <left style="thin">
        <color theme="0" tint="-0.34998626667073579"/>
      </left>
      <right/>
      <top style="thin">
        <color theme="0" tint="-0.14996795556505021"/>
      </top>
      <bottom style="thin">
        <color theme="0" tint="-0.34998626667073579"/>
      </bottom>
      <diagonal/>
    </border>
    <border>
      <left/>
      <right style="thin">
        <color theme="0" tint="-0.34998626667073579"/>
      </right>
      <top style="thin">
        <color theme="0" tint="-0.14996795556505021"/>
      </top>
      <bottom style="thin">
        <color theme="0" tint="-0.34998626667073579"/>
      </bottom>
      <diagonal/>
    </border>
    <border>
      <left/>
      <right/>
      <top style="thin">
        <color theme="0" tint="-0.34998626667073579"/>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s>
  <cellStyleXfs count="6">
    <xf numFmtId="0" fontId="0" fillId="0" borderId="0"/>
    <xf numFmtId="164" fontId="2"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cellStyleXfs>
  <cellXfs count="72">
    <xf numFmtId="0" fontId="0" fillId="0" borderId="0" xfId="0"/>
    <xf numFmtId="0" fontId="3"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3" fontId="5" fillId="2" borderId="2"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6" fillId="2" borderId="2" xfId="1"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3" fontId="3" fillId="2" borderId="3" xfId="0" quotePrefix="1"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6"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9" fontId="4" fillId="2" borderId="3" xfId="5"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4" xfId="0" quotePrefix="1" applyFont="1" applyFill="1" applyBorder="1" applyAlignment="1">
      <alignment horizontal="left" vertical="center" wrapText="1" indent="1"/>
    </xf>
    <xf numFmtId="0" fontId="6" fillId="2" borderId="4" xfId="0" applyFont="1" applyFill="1" applyBorder="1" applyAlignment="1">
      <alignment horizontal="left" indent="1"/>
    </xf>
    <xf numFmtId="9" fontId="4" fillId="2" borderId="9" xfId="0" quotePrefix="1" applyNumberFormat="1" applyFont="1" applyFill="1" applyBorder="1" applyAlignment="1">
      <alignment horizontal="center" vertical="center" wrapText="1"/>
    </xf>
    <xf numFmtId="9" fontId="4" fillId="2" borderId="10" xfId="0" applyNumberFormat="1"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3"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6" fillId="2" borderId="1"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6" fillId="2" borderId="3" xfId="0" applyFont="1" applyFill="1" applyBorder="1" applyAlignment="1">
      <alignment horizontal="left" vertical="center" wrapText="1"/>
    </xf>
    <xf numFmtId="0" fontId="10" fillId="2" borderId="3" xfId="0" applyFont="1" applyFill="1" applyBorder="1" applyAlignment="1">
      <alignment horizontal="left" vertical="center" wrapText="1" indent="1"/>
    </xf>
    <xf numFmtId="0" fontId="6" fillId="2" borderId="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6" fillId="2" borderId="18"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0" borderId="4" xfId="0" applyFont="1" applyBorder="1" applyAlignment="1">
      <alignment horizontal="left" inden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9" fontId="4" fillId="2" borderId="15" xfId="0" quotePrefix="1" applyNumberFormat="1" applyFont="1" applyFill="1" applyBorder="1" applyAlignment="1">
      <alignment horizontal="center" vertical="center" wrapText="1"/>
    </xf>
    <xf numFmtId="9" fontId="4" fillId="2" borderId="10" xfId="0" quotePrefix="1" applyNumberFormat="1" applyFont="1" applyFill="1" applyBorder="1" applyAlignment="1">
      <alignment horizontal="center" vertical="center" wrapText="1"/>
    </xf>
    <xf numFmtId="9" fontId="4" fillId="2" borderId="11" xfId="0" quotePrefix="1" applyNumberFormat="1" applyFont="1" applyFill="1" applyBorder="1" applyAlignment="1">
      <alignment horizontal="center" vertical="center" wrapText="1"/>
    </xf>
    <xf numFmtId="9" fontId="4" fillId="2" borderId="16" xfId="0" quotePrefix="1" applyNumberFormat="1" applyFont="1" applyFill="1" applyBorder="1" applyAlignment="1">
      <alignment horizontal="center" vertical="center" wrapText="1"/>
    </xf>
    <xf numFmtId="9" fontId="4" fillId="2" borderId="12" xfId="0" quotePrefix="1" applyNumberFormat="1" applyFont="1" applyFill="1" applyBorder="1" applyAlignment="1">
      <alignment horizontal="center" vertical="center" wrapText="1"/>
    </xf>
    <xf numFmtId="9" fontId="3" fillId="2" borderId="9" xfId="0" quotePrefix="1" applyNumberFormat="1" applyFont="1" applyFill="1" applyBorder="1" applyAlignment="1">
      <alignment horizontal="left" vertical="center" wrapText="1"/>
    </xf>
    <xf numFmtId="9" fontId="3" fillId="2" borderId="15" xfId="0" quotePrefix="1" applyNumberFormat="1" applyFont="1" applyFill="1" applyBorder="1" applyAlignment="1">
      <alignment horizontal="left" vertical="center" wrapText="1"/>
    </xf>
    <xf numFmtId="9" fontId="3" fillId="2" borderId="10" xfId="0" quotePrefix="1" applyNumberFormat="1" applyFont="1" applyFill="1" applyBorder="1" applyAlignment="1">
      <alignment horizontal="left" vertical="center" wrapText="1"/>
    </xf>
    <xf numFmtId="9" fontId="3" fillId="2" borderId="9" xfId="0" quotePrefix="1" applyNumberFormat="1" applyFont="1" applyFill="1" applyBorder="1" applyAlignment="1">
      <alignment horizontal="center" vertical="center" wrapText="1"/>
    </xf>
    <xf numFmtId="9" fontId="3" fillId="2" borderId="15" xfId="0" quotePrefix="1" applyNumberFormat="1" applyFont="1" applyFill="1" applyBorder="1" applyAlignment="1">
      <alignment horizontal="center" vertical="center" wrapText="1"/>
    </xf>
    <xf numFmtId="9" fontId="3" fillId="2" borderId="10" xfId="0" quotePrefix="1" applyNumberFormat="1" applyFont="1" applyFill="1" applyBorder="1" applyAlignment="1">
      <alignment horizontal="center" vertical="center" wrapText="1"/>
    </xf>
    <xf numFmtId="0" fontId="8" fillId="2" borderId="0" xfId="0" applyFont="1" applyFill="1" applyAlignment="1">
      <alignment horizontal="center" vertical="center" wrapText="1"/>
    </xf>
    <xf numFmtId="3" fontId="5" fillId="2" borderId="3" xfId="0" quotePrefix="1" applyNumberFormat="1" applyFont="1" applyFill="1" applyBorder="1" applyAlignment="1">
      <alignment horizontal="center" vertical="center" wrapText="1"/>
    </xf>
  </cellXfs>
  <cellStyles count="6">
    <cellStyle name="Comma" xfId="1" builtinId="3"/>
    <cellStyle name="Normal" xfId="0" builtinId="0"/>
    <cellStyle name="Normal 2" xfId="2"/>
    <cellStyle name="Normal 3 2" xfId="3"/>
    <cellStyle name="Normal 5 2" xfId="4"/>
    <cellStyle name="Percent" xfId="5" builtin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15"/>
  <sheetViews>
    <sheetView view="pageBreakPreview" zoomScaleNormal="100" zoomScaleSheetLayoutView="100" workbookViewId="0">
      <selection activeCell="H15" sqref="H15"/>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1" width="26.85546875" style="1" customWidth="1"/>
    <col min="12" max="16384" width="9.140625" style="1"/>
  </cols>
  <sheetData>
    <row r="1" spans="1:11" s="18" customFormat="1" ht="30.75" customHeight="1" x14ac:dyDescent="0.25">
      <c r="A1" s="38" t="s">
        <v>33</v>
      </c>
      <c r="B1" s="38"/>
      <c r="C1" s="38"/>
      <c r="D1" s="38"/>
      <c r="E1" s="38"/>
      <c r="F1" s="38"/>
      <c r="G1" s="38"/>
      <c r="H1" s="38"/>
      <c r="I1" s="38"/>
      <c r="J1" s="38"/>
    </row>
    <row r="2" spans="1:11" ht="30.75" customHeight="1" x14ac:dyDescent="0.25">
      <c r="A2" s="32" t="s">
        <v>2</v>
      </c>
      <c r="B2" s="32"/>
      <c r="C2" s="32" t="s">
        <v>1</v>
      </c>
      <c r="D2" s="32"/>
      <c r="E2" s="32"/>
      <c r="F2" s="32" t="s">
        <v>3</v>
      </c>
      <c r="G2" s="32"/>
      <c r="H2" s="32"/>
      <c r="I2" s="32"/>
      <c r="J2" s="32"/>
    </row>
    <row r="3" spans="1:11" ht="32.25" customHeight="1" x14ac:dyDescent="0.25">
      <c r="A3" s="42" t="s">
        <v>36</v>
      </c>
      <c r="B3" s="42"/>
      <c r="C3" s="43" t="s">
        <v>35</v>
      </c>
      <c r="D3" s="43"/>
      <c r="E3" s="43"/>
      <c r="F3" s="42" t="s">
        <v>60</v>
      </c>
      <c r="G3" s="42"/>
      <c r="H3" s="42"/>
      <c r="I3" s="42"/>
      <c r="J3" s="42"/>
    </row>
    <row r="4" spans="1:11" ht="8.1" customHeight="1" x14ac:dyDescent="0.25">
      <c r="A4" s="31"/>
      <c r="B4" s="31"/>
      <c r="C4" s="31"/>
      <c r="D4" s="31"/>
      <c r="E4" s="31"/>
      <c r="F4" s="31"/>
      <c r="G4" s="31"/>
      <c r="H4" s="31"/>
      <c r="I4" s="31"/>
      <c r="J4" s="31"/>
    </row>
    <row r="5" spans="1:11" ht="36" customHeight="1" x14ac:dyDescent="0.25">
      <c r="A5" s="32" t="s">
        <v>4</v>
      </c>
      <c r="B5" s="32"/>
      <c r="C5" s="44" t="s">
        <v>5</v>
      </c>
      <c r="D5" s="44"/>
      <c r="E5" s="44"/>
      <c r="F5" s="32" t="s">
        <v>6</v>
      </c>
      <c r="G5" s="2" t="s">
        <v>65</v>
      </c>
      <c r="H5" s="2" t="s">
        <v>88</v>
      </c>
      <c r="I5" s="2" t="s">
        <v>101</v>
      </c>
      <c r="J5" s="2" t="s">
        <v>111</v>
      </c>
    </row>
    <row r="6" spans="1:11" ht="18" customHeight="1" x14ac:dyDescent="0.25">
      <c r="A6" s="39"/>
      <c r="B6" s="39"/>
      <c r="C6" s="43"/>
      <c r="D6" s="43"/>
      <c r="E6" s="43"/>
      <c r="F6" s="39"/>
      <c r="G6" s="12">
        <f>'06 03 01'!G6+'06 03 02'!G6+'06 03 03'!G6</f>
        <v>1181490</v>
      </c>
      <c r="H6" s="12">
        <f>'06 03 01'!H6+'06 03 02'!H6+'06 03 03'!H6</f>
        <v>1241260</v>
      </c>
      <c r="I6" s="12">
        <f>'06 03 01'!I6+'06 03 02'!I6+'06 03 03'!I6</f>
        <v>1305886</v>
      </c>
      <c r="J6" s="12">
        <f>'06 03 01'!J6+'06 03 02'!J6+'06 03 03'!J6</f>
        <v>1385974.6</v>
      </c>
    </row>
    <row r="7" spans="1:11" ht="8.1" customHeight="1" x14ac:dyDescent="0.25">
      <c r="A7" s="31"/>
      <c r="B7" s="31"/>
      <c r="C7" s="31"/>
      <c r="D7" s="31"/>
      <c r="E7" s="31"/>
      <c r="F7" s="31"/>
      <c r="G7" s="31"/>
      <c r="H7" s="31"/>
      <c r="I7" s="31"/>
      <c r="J7" s="31"/>
    </row>
    <row r="8" spans="1:11" ht="52.5" customHeight="1" x14ac:dyDescent="0.25">
      <c r="A8" s="32" t="s">
        <v>7</v>
      </c>
      <c r="B8" s="32"/>
      <c r="C8" s="40" t="s">
        <v>110</v>
      </c>
      <c r="D8" s="40"/>
      <c r="E8" s="40"/>
      <c r="F8" s="40"/>
      <c r="G8" s="40"/>
      <c r="H8" s="40"/>
      <c r="I8" s="40"/>
      <c r="J8" s="40"/>
      <c r="K8" s="1" t="s">
        <v>103</v>
      </c>
    </row>
    <row r="9" spans="1:11" ht="37.5" customHeight="1" x14ac:dyDescent="0.25">
      <c r="A9" s="39" t="s">
        <v>8</v>
      </c>
      <c r="B9" s="39"/>
      <c r="C9" s="41" t="s">
        <v>90</v>
      </c>
      <c r="D9" s="41"/>
      <c r="E9" s="41"/>
      <c r="F9" s="41"/>
      <c r="G9" s="41"/>
      <c r="H9" s="41"/>
      <c r="I9" s="41"/>
      <c r="J9" s="41"/>
    </row>
    <row r="10" spans="1:11" ht="46.5" customHeight="1" x14ac:dyDescent="0.25">
      <c r="A10" s="25" t="s">
        <v>9</v>
      </c>
      <c r="B10" s="25"/>
      <c r="C10" s="26" t="s">
        <v>37</v>
      </c>
      <c r="D10" s="27"/>
      <c r="E10" s="27"/>
      <c r="F10" s="27"/>
      <c r="G10" s="27"/>
      <c r="H10" s="27"/>
      <c r="I10" s="27"/>
      <c r="J10" s="27"/>
    </row>
    <row r="11" spans="1:11" ht="8.1" customHeight="1" x14ac:dyDescent="0.25">
      <c r="A11" s="31"/>
      <c r="B11" s="31"/>
      <c r="C11" s="31"/>
      <c r="D11" s="31"/>
      <c r="E11" s="31"/>
      <c r="F11" s="31"/>
      <c r="G11" s="31"/>
      <c r="H11" s="31"/>
      <c r="I11" s="31"/>
      <c r="J11" s="31"/>
    </row>
    <row r="12" spans="1:11" ht="20.25" customHeight="1" x14ac:dyDescent="0.25">
      <c r="A12" s="32" t="s">
        <v>10</v>
      </c>
      <c r="B12" s="32" t="s">
        <v>11</v>
      </c>
      <c r="C12" s="32"/>
      <c r="D12" s="32" t="s">
        <v>12</v>
      </c>
      <c r="E12" s="32"/>
      <c r="F12" s="32"/>
      <c r="G12" s="32"/>
      <c r="H12" s="32"/>
      <c r="I12" s="34" t="s">
        <v>34</v>
      </c>
      <c r="J12" s="35"/>
    </row>
    <row r="13" spans="1:11" ht="30.75" customHeight="1" x14ac:dyDescent="0.25">
      <c r="A13" s="33"/>
      <c r="B13" s="33"/>
      <c r="C13" s="33"/>
      <c r="D13" s="3" t="s">
        <v>113</v>
      </c>
      <c r="E13" s="22" t="s">
        <v>66</v>
      </c>
      <c r="F13" s="22" t="s">
        <v>89</v>
      </c>
      <c r="G13" s="22" t="s">
        <v>102</v>
      </c>
      <c r="H13" s="3" t="s">
        <v>112</v>
      </c>
      <c r="I13" s="36"/>
      <c r="J13" s="37"/>
    </row>
    <row r="14" spans="1:11" ht="75.75" customHeight="1" x14ac:dyDescent="0.25">
      <c r="A14" s="4">
        <v>1</v>
      </c>
      <c r="B14" s="30" t="s">
        <v>38</v>
      </c>
      <c r="C14" s="30"/>
      <c r="D14" s="14">
        <v>8</v>
      </c>
      <c r="E14" s="15">
        <v>8</v>
      </c>
      <c r="F14" s="15">
        <v>9</v>
      </c>
      <c r="G14" s="15">
        <v>9</v>
      </c>
      <c r="H14" s="15">
        <v>10</v>
      </c>
      <c r="I14" s="28" t="s">
        <v>97</v>
      </c>
      <c r="J14" s="29"/>
    </row>
    <row r="15" spans="1:11" ht="94.5" customHeight="1" x14ac:dyDescent="0.25">
      <c r="A15" s="4">
        <v>2</v>
      </c>
      <c r="B15" s="30" t="s">
        <v>67</v>
      </c>
      <c r="C15" s="30"/>
      <c r="D15" s="23">
        <v>0.97</v>
      </c>
      <c r="E15" s="23">
        <v>0.97</v>
      </c>
      <c r="F15" s="23">
        <v>0.97</v>
      </c>
      <c r="G15" s="23">
        <v>0.99</v>
      </c>
      <c r="H15" s="23">
        <v>0.99</v>
      </c>
      <c r="I15" s="28" t="s">
        <v>97</v>
      </c>
      <c r="J15" s="29"/>
    </row>
  </sheetData>
  <mergeCells count="27">
    <mergeCell ref="A1:J1"/>
    <mergeCell ref="A9:B9"/>
    <mergeCell ref="C8:J8"/>
    <mergeCell ref="A8:B8"/>
    <mergeCell ref="C9:J9"/>
    <mergeCell ref="A4:J4"/>
    <mergeCell ref="F5:F6"/>
    <mergeCell ref="A3:B3"/>
    <mergeCell ref="A2:B2"/>
    <mergeCell ref="C2:E2"/>
    <mergeCell ref="F2:J2"/>
    <mergeCell ref="C3:E3"/>
    <mergeCell ref="F3:J3"/>
    <mergeCell ref="A7:J7"/>
    <mergeCell ref="A5:B6"/>
    <mergeCell ref="C5:E6"/>
    <mergeCell ref="A10:B10"/>
    <mergeCell ref="C10:J10"/>
    <mergeCell ref="I14:J14"/>
    <mergeCell ref="I15:J15"/>
    <mergeCell ref="B15:C15"/>
    <mergeCell ref="B14:C14"/>
    <mergeCell ref="A11:J11"/>
    <mergeCell ref="A12:A13"/>
    <mergeCell ref="D12:H12"/>
    <mergeCell ref="B12:C13"/>
    <mergeCell ref="I12:J13"/>
  </mergeCells>
  <pageMargins left="0.19685039370078741" right="0.19685039370078741" top="0.19685039370078741" bottom="0.19685039370078741" header="0.19685039370078741" footer="0.19685039370078741"/>
  <pageSetup paperSize="9" scale="8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32"/>
  <sheetViews>
    <sheetView view="pageBreakPreview" zoomScaleNormal="100" zoomScaleSheetLayoutView="100" workbookViewId="0">
      <selection activeCell="A30" sqref="A30:J30"/>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6384" width="9.140625" style="1"/>
  </cols>
  <sheetData>
    <row r="1" spans="1:10" s="18" customFormat="1" ht="30.75" customHeight="1" x14ac:dyDescent="0.25">
      <c r="A1" s="38" t="s">
        <v>21</v>
      </c>
      <c r="B1" s="38"/>
      <c r="C1" s="38"/>
      <c r="D1" s="38"/>
      <c r="E1" s="38"/>
      <c r="F1" s="38"/>
      <c r="G1" s="38"/>
      <c r="H1" s="38"/>
      <c r="I1" s="38"/>
      <c r="J1" s="38"/>
    </row>
    <row r="2" spans="1:10" ht="30.75" customHeight="1" x14ac:dyDescent="0.25">
      <c r="A2" s="32" t="s">
        <v>13</v>
      </c>
      <c r="B2" s="32"/>
      <c r="C2" s="32" t="s">
        <v>0</v>
      </c>
      <c r="D2" s="32"/>
      <c r="E2" s="32"/>
      <c r="F2" s="32" t="s">
        <v>14</v>
      </c>
      <c r="G2" s="32"/>
      <c r="H2" s="32"/>
      <c r="I2" s="32"/>
      <c r="J2" s="32"/>
    </row>
    <row r="3" spans="1:10" ht="32.25" customHeight="1" x14ac:dyDescent="0.25">
      <c r="A3" s="50" t="s">
        <v>40</v>
      </c>
      <c r="B3" s="50"/>
      <c r="C3" s="41" t="s">
        <v>39</v>
      </c>
      <c r="D3" s="41"/>
      <c r="E3" s="41"/>
      <c r="F3" s="50" t="s">
        <v>35</v>
      </c>
      <c r="G3" s="50"/>
      <c r="H3" s="50"/>
      <c r="I3" s="50"/>
      <c r="J3" s="50"/>
    </row>
    <row r="4" spans="1:10" ht="8.1" customHeight="1" x14ac:dyDescent="0.25">
      <c r="A4" s="31"/>
      <c r="B4" s="31"/>
      <c r="C4" s="31"/>
      <c r="D4" s="31"/>
      <c r="E4" s="31"/>
      <c r="F4" s="31"/>
      <c r="G4" s="31"/>
      <c r="H4" s="31"/>
      <c r="I4" s="31"/>
      <c r="J4" s="31"/>
    </row>
    <row r="5" spans="1:10" ht="36" customHeight="1" x14ac:dyDescent="0.25">
      <c r="A5" s="32" t="s">
        <v>16</v>
      </c>
      <c r="B5" s="32"/>
      <c r="C5" s="40" t="s">
        <v>41</v>
      </c>
      <c r="D5" s="40"/>
      <c r="E5" s="40"/>
      <c r="F5" s="32" t="s">
        <v>15</v>
      </c>
      <c r="G5" s="2" t="s">
        <v>65</v>
      </c>
      <c r="H5" s="2" t="s">
        <v>88</v>
      </c>
      <c r="I5" s="2" t="s">
        <v>101</v>
      </c>
      <c r="J5" s="2" t="s">
        <v>111</v>
      </c>
    </row>
    <row r="6" spans="1:10" ht="24.75" customHeight="1" x14ac:dyDescent="0.25">
      <c r="A6" s="39"/>
      <c r="B6" s="39"/>
      <c r="C6" s="41"/>
      <c r="D6" s="41"/>
      <c r="E6" s="41"/>
      <c r="F6" s="39"/>
      <c r="G6" s="12">
        <f>H29</f>
        <v>104890</v>
      </c>
      <c r="H6" s="12">
        <v>105000</v>
      </c>
      <c r="I6" s="12">
        <v>105000</v>
      </c>
      <c r="J6" s="12">
        <v>105000</v>
      </c>
    </row>
    <row r="7" spans="1:10" ht="8.1" customHeight="1" x14ac:dyDescent="0.25">
      <c r="A7" s="31"/>
      <c r="B7" s="31"/>
      <c r="C7" s="31"/>
      <c r="D7" s="31"/>
      <c r="E7" s="31"/>
      <c r="F7" s="31"/>
      <c r="G7" s="31"/>
      <c r="H7" s="31"/>
      <c r="I7" s="31"/>
      <c r="J7" s="31"/>
    </row>
    <row r="8" spans="1:10" ht="24.75" customHeight="1" x14ac:dyDescent="0.25">
      <c r="A8" s="52" t="s">
        <v>17</v>
      </c>
      <c r="B8" s="52"/>
      <c r="C8" s="53" t="s">
        <v>42</v>
      </c>
      <c r="D8" s="53"/>
      <c r="E8" s="53"/>
      <c r="F8" s="53"/>
      <c r="G8" s="53"/>
      <c r="H8" s="53"/>
      <c r="I8" s="53"/>
      <c r="J8" s="53"/>
    </row>
    <row r="9" spans="1:10" ht="74.25" customHeight="1" x14ac:dyDescent="0.25">
      <c r="A9" s="51" t="s">
        <v>18</v>
      </c>
      <c r="B9" s="51"/>
      <c r="C9" s="54" t="s">
        <v>98</v>
      </c>
      <c r="D9" s="54"/>
      <c r="E9" s="54"/>
      <c r="F9" s="54"/>
      <c r="G9" s="54"/>
      <c r="H9" s="54"/>
      <c r="I9" s="54"/>
      <c r="J9" s="54"/>
    </row>
    <row r="10" spans="1:10" ht="46.5" customHeight="1" x14ac:dyDescent="0.25">
      <c r="A10" s="25" t="s">
        <v>19</v>
      </c>
      <c r="B10" s="25"/>
      <c r="C10" s="55" t="s">
        <v>43</v>
      </c>
      <c r="D10" s="56"/>
      <c r="E10" s="56"/>
      <c r="F10" s="56"/>
      <c r="G10" s="56"/>
      <c r="H10" s="56"/>
      <c r="I10" s="56"/>
      <c r="J10" s="56"/>
    </row>
    <row r="11" spans="1:10" ht="8.1" customHeight="1" x14ac:dyDescent="0.25">
      <c r="A11" s="31"/>
      <c r="B11" s="31"/>
      <c r="C11" s="31"/>
      <c r="D11" s="31"/>
      <c r="E11" s="31"/>
      <c r="F11" s="31"/>
      <c r="G11" s="31"/>
      <c r="H11" s="31"/>
      <c r="I11" s="31"/>
      <c r="J11" s="31"/>
    </row>
    <row r="12" spans="1:10" ht="20.25" customHeight="1" x14ac:dyDescent="0.25">
      <c r="A12" s="32" t="s">
        <v>10</v>
      </c>
      <c r="B12" s="32" t="s">
        <v>20</v>
      </c>
      <c r="C12" s="32"/>
      <c r="D12" s="32"/>
      <c r="E12" s="32"/>
      <c r="F12" s="32" t="s">
        <v>12</v>
      </c>
      <c r="G12" s="32"/>
      <c r="H12" s="34" t="s">
        <v>34</v>
      </c>
      <c r="I12" s="57"/>
      <c r="J12" s="35"/>
    </row>
    <row r="13" spans="1:10" ht="32.25" customHeight="1" x14ac:dyDescent="0.25">
      <c r="A13" s="33"/>
      <c r="B13" s="33"/>
      <c r="C13" s="33"/>
      <c r="D13" s="33"/>
      <c r="E13" s="33"/>
      <c r="F13" s="3" t="s">
        <v>113</v>
      </c>
      <c r="G13" s="3" t="s">
        <v>66</v>
      </c>
      <c r="H13" s="36"/>
      <c r="I13" s="58"/>
      <c r="J13" s="37"/>
    </row>
    <row r="14" spans="1:10" ht="30.75" customHeight="1" x14ac:dyDescent="0.25">
      <c r="A14" s="4">
        <v>1</v>
      </c>
      <c r="B14" s="30" t="s">
        <v>99</v>
      </c>
      <c r="C14" s="30"/>
      <c r="D14" s="30"/>
      <c r="E14" s="30"/>
      <c r="F14" s="5">
        <v>250</v>
      </c>
      <c r="G14" s="6">
        <v>250</v>
      </c>
      <c r="H14" s="28" t="s">
        <v>56</v>
      </c>
      <c r="I14" s="59"/>
      <c r="J14" s="60"/>
    </row>
    <row r="15" spans="1:10" ht="30.75" customHeight="1" x14ac:dyDescent="0.25">
      <c r="A15" s="4">
        <v>2</v>
      </c>
      <c r="B15" s="30" t="s">
        <v>62</v>
      </c>
      <c r="C15" s="30"/>
      <c r="D15" s="30"/>
      <c r="E15" s="30"/>
      <c r="F15" s="5">
        <v>80</v>
      </c>
      <c r="G15" s="5">
        <v>80</v>
      </c>
      <c r="H15" s="28" t="s">
        <v>56</v>
      </c>
      <c r="I15" s="59"/>
      <c r="J15" s="60"/>
    </row>
    <row r="16" spans="1:10" ht="30.75" customHeight="1" x14ac:dyDescent="0.25">
      <c r="A16" s="4">
        <v>3</v>
      </c>
      <c r="B16" s="30" t="s">
        <v>61</v>
      </c>
      <c r="C16" s="30"/>
      <c r="D16" s="30"/>
      <c r="E16" s="30"/>
      <c r="F16" s="5">
        <v>90</v>
      </c>
      <c r="G16" s="5">
        <v>100</v>
      </c>
      <c r="H16" s="28" t="s">
        <v>56</v>
      </c>
      <c r="I16" s="59"/>
      <c r="J16" s="60"/>
    </row>
    <row r="17" spans="1:10" ht="39" customHeight="1" x14ac:dyDescent="0.25">
      <c r="A17" s="4">
        <v>4</v>
      </c>
      <c r="B17" s="30" t="s">
        <v>100</v>
      </c>
      <c r="C17" s="30"/>
      <c r="D17" s="30"/>
      <c r="E17" s="30"/>
      <c r="F17" s="5">
        <v>40</v>
      </c>
      <c r="G17" s="5">
        <v>40</v>
      </c>
      <c r="H17" s="28" t="s">
        <v>56</v>
      </c>
      <c r="I17" s="59"/>
      <c r="J17" s="60"/>
    </row>
    <row r="18" spans="1:10" ht="35.25" customHeight="1" x14ac:dyDescent="0.25">
      <c r="A18" s="7">
        <v>5</v>
      </c>
      <c r="B18" s="41" t="s">
        <v>91</v>
      </c>
      <c r="C18" s="41"/>
      <c r="D18" s="41"/>
      <c r="E18" s="41"/>
      <c r="F18" s="13">
        <v>6</v>
      </c>
      <c r="G18" s="13">
        <v>6</v>
      </c>
      <c r="H18" s="61" t="s">
        <v>74</v>
      </c>
      <c r="I18" s="62"/>
      <c r="J18" s="63"/>
    </row>
    <row r="19" spans="1:10" ht="8.1" customHeight="1" x14ac:dyDescent="0.25">
      <c r="A19" s="31"/>
      <c r="B19" s="31"/>
      <c r="C19" s="31"/>
      <c r="D19" s="31"/>
      <c r="E19" s="31"/>
      <c r="F19" s="31"/>
      <c r="G19" s="31"/>
      <c r="H19" s="31"/>
      <c r="I19" s="31"/>
      <c r="J19" s="31"/>
    </row>
    <row r="20" spans="1:10" ht="26.25" customHeight="1" x14ac:dyDescent="0.25">
      <c r="A20" s="32" t="s">
        <v>10</v>
      </c>
      <c r="B20" s="32" t="s">
        <v>22</v>
      </c>
      <c r="C20" s="32"/>
      <c r="D20" s="32"/>
      <c r="E20" s="32" t="s">
        <v>23</v>
      </c>
      <c r="F20" s="32"/>
      <c r="G20" s="32"/>
      <c r="H20" s="32" t="s">
        <v>26</v>
      </c>
      <c r="I20" s="32" t="s">
        <v>27</v>
      </c>
      <c r="J20" s="32"/>
    </row>
    <row r="21" spans="1:10" ht="32.25" customHeight="1" x14ac:dyDescent="0.25">
      <c r="A21" s="33"/>
      <c r="B21" s="33"/>
      <c r="C21" s="33"/>
      <c r="D21" s="33"/>
      <c r="E21" s="3" t="s">
        <v>24</v>
      </c>
      <c r="F21" s="3" t="s">
        <v>25</v>
      </c>
      <c r="G21" s="3" t="s">
        <v>30</v>
      </c>
      <c r="H21" s="33"/>
      <c r="I21" s="3" t="s">
        <v>28</v>
      </c>
      <c r="J21" s="3" t="s">
        <v>29</v>
      </c>
    </row>
    <row r="22" spans="1:10" ht="23.25" customHeight="1" x14ac:dyDescent="0.25">
      <c r="A22" s="4">
        <v>1</v>
      </c>
      <c r="B22" s="48" t="s">
        <v>44</v>
      </c>
      <c r="C22" s="48"/>
      <c r="D22" s="48"/>
      <c r="E22" s="19" t="s">
        <v>75</v>
      </c>
      <c r="F22" s="6">
        <v>6500</v>
      </c>
      <c r="G22" s="6">
        <f t="shared" ref="G22:G28" si="0">H22/F22</f>
        <v>12</v>
      </c>
      <c r="H22" s="16">
        <f t="shared" ref="H22:H29" si="1">SUM(I22:J22)</f>
        <v>78000</v>
      </c>
      <c r="I22" s="6">
        <v>78000</v>
      </c>
      <c r="J22" s="8"/>
    </row>
    <row r="23" spans="1:10" ht="23.25" customHeight="1" x14ac:dyDescent="0.25">
      <c r="A23" s="4">
        <v>2</v>
      </c>
      <c r="B23" s="48" t="s">
        <v>45</v>
      </c>
      <c r="C23" s="48"/>
      <c r="D23" s="48"/>
      <c r="E23" s="19" t="s">
        <v>76</v>
      </c>
      <c r="F23" s="6">
        <v>210</v>
      </c>
      <c r="G23" s="6">
        <f t="shared" si="0"/>
        <v>10</v>
      </c>
      <c r="H23" s="16">
        <f t="shared" si="1"/>
        <v>2100</v>
      </c>
      <c r="I23" s="6">
        <v>2100</v>
      </c>
      <c r="J23" s="6"/>
    </row>
    <row r="24" spans="1:10" ht="23.25" customHeight="1" x14ac:dyDescent="0.25">
      <c r="A24" s="4">
        <v>3</v>
      </c>
      <c r="B24" s="48" t="s">
        <v>46</v>
      </c>
      <c r="C24" s="48"/>
      <c r="D24" s="48"/>
      <c r="E24" s="19" t="s">
        <v>77</v>
      </c>
      <c r="F24" s="6">
        <v>120</v>
      </c>
      <c r="G24" s="6">
        <f t="shared" si="0"/>
        <v>10</v>
      </c>
      <c r="H24" s="16">
        <f t="shared" si="1"/>
        <v>1200</v>
      </c>
      <c r="I24" s="6">
        <v>1200</v>
      </c>
      <c r="J24" s="6"/>
    </row>
    <row r="25" spans="1:10" ht="23.25" customHeight="1" x14ac:dyDescent="0.25">
      <c r="A25" s="4">
        <v>4</v>
      </c>
      <c r="B25" s="48" t="s">
        <v>47</v>
      </c>
      <c r="C25" s="48"/>
      <c r="D25" s="48"/>
      <c r="E25" s="19" t="s">
        <v>78</v>
      </c>
      <c r="F25" s="6">
        <v>30</v>
      </c>
      <c r="G25" s="6">
        <f t="shared" si="0"/>
        <v>120</v>
      </c>
      <c r="H25" s="16">
        <f t="shared" si="1"/>
        <v>3600</v>
      </c>
      <c r="I25" s="6">
        <v>3600</v>
      </c>
      <c r="J25" s="6"/>
    </row>
    <row r="26" spans="1:10" ht="30.75" customHeight="1" x14ac:dyDescent="0.25">
      <c r="A26" s="4">
        <v>5</v>
      </c>
      <c r="B26" s="48" t="s">
        <v>63</v>
      </c>
      <c r="C26" s="48"/>
      <c r="D26" s="48"/>
      <c r="E26" s="19" t="s">
        <v>79</v>
      </c>
      <c r="F26" s="6">
        <v>180</v>
      </c>
      <c r="G26" s="6">
        <f t="shared" si="0"/>
        <v>87</v>
      </c>
      <c r="H26" s="16">
        <f t="shared" si="1"/>
        <v>15660</v>
      </c>
      <c r="I26" s="6">
        <v>15660</v>
      </c>
      <c r="J26" s="6"/>
    </row>
    <row r="27" spans="1:10" ht="23.25" customHeight="1" x14ac:dyDescent="0.25">
      <c r="A27" s="4">
        <v>6</v>
      </c>
      <c r="B27" s="48" t="s">
        <v>48</v>
      </c>
      <c r="C27" s="48"/>
      <c r="D27" s="48"/>
      <c r="E27" s="19" t="s">
        <v>80</v>
      </c>
      <c r="F27" s="6">
        <v>35</v>
      </c>
      <c r="G27" s="6">
        <f t="shared" si="0"/>
        <v>10</v>
      </c>
      <c r="H27" s="16">
        <f t="shared" si="1"/>
        <v>350</v>
      </c>
      <c r="I27" s="6">
        <v>350</v>
      </c>
      <c r="J27" s="6"/>
    </row>
    <row r="28" spans="1:10" ht="28.5" customHeight="1" x14ac:dyDescent="0.25">
      <c r="A28" s="4">
        <v>7</v>
      </c>
      <c r="B28" s="48" t="s">
        <v>49</v>
      </c>
      <c r="C28" s="48"/>
      <c r="D28" s="48"/>
      <c r="E28" s="19" t="s">
        <v>80</v>
      </c>
      <c r="F28" s="6">
        <v>88</v>
      </c>
      <c r="G28" s="6">
        <f t="shared" si="0"/>
        <v>45.227272727272727</v>
      </c>
      <c r="H28" s="16">
        <f t="shared" si="1"/>
        <v>3980</v>
      </c>
      <c r="I28" s="6">
        <v>3980</v>
      </c>
      <c r="J28" s="8"/>
    </row>
    <row r="29" spans="1:10" ht="21" customHeight="1" x14ac:dyDescent="0.25">
      <c r="A29" s="45" t="s">
        <v>31</v>
      </c>
      <c r="B29" s="45"/>
      <c r="C29" s="45"/>
      <c r="D29" s="45"/>
      <c r="E29" s="46"/>
      <c r="F29" s="46"/>
      <c r="G29" s="46"/>
      <c r="H29" s="10">
        <f t="shared" si="1"/>
        <v>104890</v>
      </c>
      <c r="I29" s="10">
        <f>SUM(I22:I28)</f>
        <v>104890</v>
      </c>
      <c r="J29" s="10">
        <f>SUM(J22:J28)</f>
        <v>0</v>
      </c>
    </row>
    <row r="30" spans="1:10" ht="8.1" customHeight="1" x14ac:dyDescent="0.25">
      <c r="A30" s="31"/>
      <c r="B30" s="31"/>
      <c r="C30" s="31"/>
      <c r="D30" s="31"/>
      <c r="E30" s="31"/>
      <c r="F30" s="31"/>
      <c r="G30" s="31"/>
      <c r="H30" s="31"/>
      <c r="I30" s="31"/>
      <c r="J30" s="31"/>
    </row>
    <row r="31" spans="1:10" ht="20.25" customHeight="1" x14ac:dyDescent="0.25">
      <c r="A31" s="11" t="s">
        <v>10</v>
      </c>
      <c r="B31" s="47" t="s">
        <v>32</v>
      </c>
      <c r="C31" s="47"/>
      <c r="D31" s="47"/>
      <c r="E31" s="47"/>
      <c r="F31" s="47"/>
      <c r="G31" s="47"/>
      <c r="H31" s="47"/>
      <c r="I31" s="47"/>
      <c r="J31" s="47"/>
    </row>
    <row r="32" spans="1:10" ht="21" customHeight="1" x14ac:dyDescent="0.25">
      <c r="A32" s="4">
        <v>1</v>
      </c>
      <c r="B32" s="49"/>
      <c r="C32" s="49"/>
      <c r="D32" s="49"/>
      <c r="E32" s="49"/>
      <c r="F32" s="49"/>
      <c r="G32" s="49"/>
      <c r="H32" s="49"/>
      <c r="I32" s="49"/>
      <c r="J32" s="49"/>
    </row>
  </sheetData>
  <mergeCells count="51">
    <mergeCell ref="A19:J19"/>
    <mergeCell ref="A11:J11"/>
    <mergeCell ref="F12:G12"/>
    <mergeCell ref="B12:E13"/>
    <mergeCell ref="B14:E14"/>
    <mergeCell ref="B17:E17"/>
    <mergeCell ref="A12:A13"/>
    <mergeCell ref="H12:J13"/>
    <mergeCell ref="H14:J14"/>
    <mergeCell ref="H17:J17"/>
    <mergeCell ref="H18:J18"/>
    <mergeCell ref="B15:E15"/>
    <mergeCell ref="H15:J15"/>
    <mergeCell ref="B16:E16"/>
    <mergeCell ref="H16:J16"/>
    <mergeCell ref="B18:E18"/>
    <mergeCell ref="A9:B9"/>
    <mergeCell ref="A8:B8"/>
    <mergeCell ref="C8:J8"/>
    <mergeCell ref="C9:J9"/>
    <mergeCell ref="A10:B10"/>
    <mergeCell ref="C10:J10"/>
    <mergeCell ref="A1:J1"/>
    <mergeCell ref="A2:B2"/>
    <mergeCell ref="C2:E2"/>
    <mergeCell ref="F2:J2"/>
    <mergeCell ref="A3:B3"/>
    <mergeCell ref="C3:E3"/>
    <mergeCell ref="F3:J3"/>
    <mergeCell ref="A4:J4"/>
    <mergeCell ref="A5:B6"/>
    <mergeCell ref="C5:E6"/>
    <mergeCell ref="F5:F6"/>
    <mergeCell ref="A7:J7"/>
    <mergeCell ref="B32:J32"/>
    <mergeCell ref="B22:D22"/>
    <mergeCell ref="E20:G20"/>
    <mergeCell ref="H20:H21"/>
    <mergeCell ref="I20:J20"/>
    <mergeCell ref="B20:D21"/>
    <mergeCell ref="B25:D25"/>
    <mergeCell ref="B26:D26"/>
    <mergeCell ref="B27:D27"/>
    <mergeCell ref="A20:A21"/>
    <mergeCell ref="A29:D29"/>
    <mergeCell ref="E29:G29"/>
    <mergeCell ref="A30:J30"/>
    <mergeCell ref="B31:J31"/>
    <mergeCell ref="B28:D28"/>
    <mergeCell ref="B23:D23"/>
    <mergeCell ref="B24:D24"/>
  </mergeCells>
  <pageMargins left="0.19685039370078741" right="0.19685039370078741" top="0.19685039370078741" bottom="0.19685039370078741" header="0.19685039370078741" footer="0.19685039370078741"/>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R31"/>
  <sheetViews>
    <sheetView view="pageBreakPreview" topLeftCell="A20" zoomScaleNormal="100" zoomScaleSheetLayoutView="100" workbookViewId="0">
      <selection activeCell="H24" sqref="H24"/>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1" width="4.42578125" style="1" customWidth="1"/>
    <col min="12" max="16" width="4.42578125" style="21" customWidth="1"/>
    <col min="17" max="16384" width="9.140625" style="1"/>
  </cols>
  <sheetData>
    <row r="1" spans="1:10" s="18" customFormat="1" ht="44.25" customHeight="1" x14ac:dyDescent="0.25">
      <c r="A1" s="70" t="s">
        <v>21</v>
      </c>
      <c r="B1" s="70"/>
      <c r="C1" s="70"/>
      <c r="D1" s="70"/>
      <c r="E1" s="70"/>
      <c r="F1" s="70"/>
      <c r="G1" s="70"/>
      <c r="H1" s="70"/>
      <c r="I1" s="70"/>
      <c r="J1" s="70"/>
    </row>
    <row r="2" spans="1:10" ht="42" customHeight="1" x14ac:dyDescent="0.25">
      <c r="A2" s="32" t="s">
        <v>13</v>
      </c>
      <c r="B2" s="32"/>
      <c r="C2" s="32" t="s">
        <v>0</v>
      </c>
      <c r="D2" s="32"/>
      <c r="E2" s="32"/>
      <c r="F2" s="32" t="s">
        <v>14</v>
      </c>
      <c r="G2" s="32"/>
      <c r="H2" s="32"/>
      <c r="I2" s="32"/>
      <c r="J2" s="32"/>
    </row>
    <row r="3" spans="1:10" ht="34.5" customHeight="1" x14ac:dyDescent="0.25">
      <c r="A3" s="50" t="s">
        <v>52</v>
      </c>
      <c r="B3" s="50"/>
      <c r="C3" s="41" t="s">
        <v>51</v>
      </c>
      <c r="D3" s="41"/>
      <c r="E3" s="41"/>
      <c r="F3" s="50" t="s">
        <v>35</v>
      </c>
      <c r="G3" s="50"/>
      <c r="H3" s="50"/>
      <c r="I3" s="50"/>
      <c r="J3" s="50"/>
    </row>
    <row r="4" spans="1:10" ht="8.1" customHeight="1" x14ac:dyDescent="0.25">
      <c r="A4" s="31"/>
      <c r="B4" s="31"/>
      <c r="C4" s="31"/>
      <c r="D4" s="31"/>
      <c r="E4" s="31"/>
      <c r="F4" s="31"/>
      <c r="G4" s="31"/>
      <c r="H4" s="31"/>
      <c r="I4" s="31"/>
      <c r="J4" s="31"/>
    </row>
    <row r="5" spans="1:10" ht="51" customHeight="1" x14ac:dyDescent="0.25">
      <c r="A5" s="32" t="s">
        <v>16</v>
      </c>
      <c r="B5" s="32"/>
      <c r="C5" s="40" t="s">
        <v>41</v>
      </c>
      <c r="D5" s="40"/>
      <c r="E5" s="40"/>
      <c r="F5" s="32" t="s">
        <v>15</v>
      </c>
      <c r="G5" s="11" t="s">
        <v>65</v>
      </c>
      <c r="H5" s="11" t="s">
        <v>88</v>
      </c>
      <c r="I5" s="11" t="s">
        <v>101</v>
      </c>
      <c r="J5" s="11" t="s">
        <v>111</v>
      </c>
    </row>
    <row r="6" spans="1:10" ht="24.75" customHeight="1" x14ac:dyDescent="0.25">
      <c r="A6" s="39"/>
      <c r="B6" s="39"/>
      <c r="C6" s="41"/>
      <c r="D6" s="41"/>
      <c r="E6" s="41"/>
      <c r="F6" s="39"/>
      <c r="G6" s="12">
        <f>I28</f>
        <v>580000</v>
      </c>
      <c r="H6" s="12">
        <v>590000</v>
      </c>
      <c r="I6" s="12">
        <v>600000</v>
      </c>
      <c r="J6" s="12">
        <v>620000</v>
      </c>
    </row>
    <row r="7" spans="1:10" ht="8.1" customHeight="1" x14ac:dyDescent="0.25">
      <c r="A7" s="31"/>
      <c r="B7" s="31"/>
      <c r="C7" s="31"/>
      <c r="D7" s="31"/>
      <c r="E7" s="31"/>
      <c r="F7" s="31"/>
      <c r="G7" s="31"/>
      <c r="H7" s="31"/>
      <c r="I7" s="31"/>
      <c r="J7" s="31"/>
    </row>
    <row r="8" spans="1:10" ht="30.75" customHeight="1" x14ac:dyDescent="0.25">
      <c r="A8" s="52" t="s">
        <v>17</v>
      </c>
      <c r="B8" s="52"/>
      <c r="C8" s="53" t="s">
        <v>96</v>
      </c>
      <c r="D8" s="53"/>
      <c r="E8" s="53"/>
      <c r="F8" s="53"/>
      <c r="G8" s="53"/>
      <c r="H8" s="53"/>
      <c r="I8" s="53"/>
      <c r="J8" s="53"/>
    </row>
    <row r="9" spans="1:10" ht="165.75" customHeight="1" x14ac:dyDescent="0.25">
      <c r="A9" s="51" t="s">
        <v>18</v>
      </c>
      <c r="B9" s="51"/>
      <c r="C9" s="54" t="s">
        <v>114</v>
      </c>
      <c r="D9" s="54"/>
      <c r="E9" s="54"/>
      <c r="F9" s="54"/>
      <c r="G9" s="54"/>
      <c r="H9" s="54"/>
      <c r="I9" s="54"/>
      <c r="J9" s="54"/>
    </row>
    <row r="10" spans="1:10" ht="46.5" customHeight="1" x14ac:dyDescent="0.25">
      <c r="A10" s="25" t="s">
        <v>19</v>
      </c>
      <c r="B10" s="25"/>
      <c r="C10" s="55" t="s">
        <v>64</v>
      </c>
      <c r="D10" s="56"/>
      <c r="E10" s="56"/>
      <c r="F10" s="56"/>
      <c r="G10" s="56"/>
      <c r="H10" s="56"/>
      <c r="I10" s="56"/>
      <c r="J10" s="56"/>
    </row>
    <row r="11" spans="1:10" ht="8.1" customHeight="1" x14ac:dyDescent="0.25">
      <c r="A11" s="31"/>
      <c r="B11" s="31"/>
      <c r="C11" s="31"/>
      <c r="D11" s="31"/>
      <c r="E11" s="31"/>
      <c r="F11" s="31"/>
      <c r="G11" s="31"/>
      <c r="H11" s="31"/>
      <c r="I11" s="31"/>
      <c r="J11" s="31"/>
    </row>
    <row r="12" spans="1:10" ht="28.5" customHeight="1" x14ac:dyDescent="0.25">
      <c r="A12" s="32" t="s">
        <v>10</v>
      </c>
      <c r="B12" s="32" t="s">
        <v>20</v>
      </c>
      <c r="C12" s="32"/>
      <c r="D12" s="32"/>
      <c r="E12" s="32"/>
      <c r="F12" s="32" t="s">
        <v>12</v>
      </c>
      <c r="G12" s="32"/>
      <c r="H12" s="34" t="s">
        <v>34</v>
      </c>
      <c r="I12" s="57"/>
      <c r="J12" s="35"/>
    </row>
    <row r="13" spans="1:10" ht="32.25" customHeight="1" x14ac:dyDescent="0.25">
      <c r="A13" s="33"/>
      <c r="B13" s="33"/>
      <c r="C13" s="33"/>
      <c r="D13" s="33"/>
      <c r="E13" s="33"/>
      <c r="F13" s="20" t="s">
        <v>113</v>
      </c>
      <c r="G13" s="20" t="s">
        <v>66</v>
      </c>
      <c r="H13" s="36"/>
      <c r="I13" s="58"/>
      <c r="J13" s="37"/>
    </row>
    <row r="14" spans="1:10" ht="34.5" customHeight="1" x14ac:dyDescent="0.25">
      <c r="A14" s="4">
        <v>1</v>
      </c>
      <c r="B14" s="64" t="s">
        <v>68</v>
      </c>
      <c r="C14" s="65"/>
      <c r="D14" s="65"/>
      <c r="E14" s="66"/>
      <c r="F14" s="5">
        <v>957600</v>
      </c>
      <c r="G14" s="6">
        <v>1041600</v>
      </c>
      <c r="H14" s="67" t="s">
        <v>57</v>
      </c>
      <c r="I14" s="68"/>
      <c r="J14" s="69"/>
    </row>
    <row r="15" spans="1:10" ht="32.25" customHeight="1" x14ac:dyDescent="0.25">
      <c r="A15" s="4">
        <v>2</v>
      </c>
      <c r="B15" s="64" t="s">
        <v>92</v>
      </c>
      <c r="C15" s="65"/>
      <c r="D15" s="65"/>
      <c r="E15" s="66"/>
      <c r="F15" s="5" t="s">
        <v>104</v>
      </c>
      <c r="G15" s="6" t="s">
        <v>115</v>
      </c>
      <c r="H15" s="67" t="s">
        <v>58</v>
      </c>
      <c r="I15" s="68"/>
      <c r="J15" s="69"/>
    </row>
    <row r="16" spans="1:10" ht="39.75" customHeight="1" x14ac:dyDescent="0.25">
      <c r="A16" s="4">
        <v>3</v>
      </c>
      <c r="B16" s="64" t="s">
        <v>69</v>
      </c>
      <c r="C16" s="65"/>
      <c r="D16" s="65"/>
      <c r="E16" s="66"/>
      <c r="F16" s="5">
        <v>3000</v>
      </c>
      <c r="G16" s="24">
        <v>3000</v>
      </c>
      <c r="H16" s="67" t="s">
        <v>57</v>
      </c>
      <c r="I16" s="68"/>
      <c r="J16" s="69"/>
    </row>
    <row r="17" spans="1:18" ht="39.75" customHeight="1" x14ac:dyDescent="0.25">
      <c r="A17" s="4">
        <v>4</v>
      </c>
      <c r="B17" s="64" t="s">
        <v>70</v>
      </c>
      <c r="C17" s="65"/>
      <c r="D17" s="65"/>
      <c r="E17" s="66"/>
      <c r="F17" s="5">
        <v>12</v>
      </c>
      <c r="G17" s="24">
        <v>12</v>
      </c>
      <c r="H17" s="67" t="s">
        <v>58</v>
      </c>
      <c r="I17" s="68"/>
      <c r="J17" s="69"/>
    </row>
    <row r="18" spans="1:18" ht="8.1" customHeight="1" x14ac:dyDescent="0.25">
      <c r="A18" s="31"/>
      <c r="B18" s="31"/>
      <c r="C18" s="31"/>
      <c r="D18" s="31"/>
      <c r="E18" s="31"/>
      <c r="F18" s="31"/>
      <c r="G18" s="31"/>
      <c r="H18" s="31"/>
      <c r="I18" s="31"/>
      <c r="J18" s="31"/>
    </row>
    <row r="19" spans="1:18" ht="26.25" customHeight="1" x14ac:dyDescent="0.25">
      <c r="A19" s="32" t="s">
        <v>10</v>
      </c>
      <c r="B19" s="32" t="s">
        <v>22</v>
      </c>
      <c r="C19" s="32"/>
      <c r="D19" s="32"/>
      <c r="E19" s="32" t="s">
        <v>23</v>
      </c>
      <c r="F19" s="32"/>
      <c r="G19" s="32"/>
      <c r="H19" s="32" t="s">
        <v>26</v>
      </c>
      <c r="I19" s="32" t="s">
        <v>27</v>
      </c>
      <c r="J19" s="32"/>
    </row>
    <row r="20" spans="1:18" ht="32.25" customHeight="1" x14ac:dyDescent="0.25">
      <c r="A20" s="33"/>
      <c r="B20" s="33"/>
      <c r="C20" s="33"/>
      <c r="D20" s="33"/>
      <c r="E20" s="3" t="s">
        <v>24</v>
      </c>
      <c r="F20" s="3" t="s">
        <v>25</v>
      </c>
      <c r="G20" s="3" t="s">
        <v>30</v>
      </c>
      <c r="H20" s="33"/>
      <c r="I20" s="3" t="s">
        <v>28</v>
      </c>
      <c r="J20" s="3" t="s">
        <v>29</v>
      </c>
    </row>
    <row r="21" spans="1:18" customFormat="1" ht="51.75" customHeight="1" x14ac:dyDescent="0.25">
      <c r="A21" s="4">
        <v>1</v>
      </c>
      <c r="B21" s="48" t="s">
        <v>105</v>
      </c>
      <c r="C21" s="48"/>
      <c r="D21" s="48"/>
      <c r="E21" s="9" t="s">
        <v>53</v>
      </c>
      <c r="F21" s="6">
        <v>267.3</v>
      </c>
      <c r="G21" s="6">
        <f>I21/F21</f>
        <v>1408.0808080808081</v>
      </c>
      <c r="H21" s="71">
        <f>I21+J21</f>
        <v>376380</v>
      </c>
      <c r="I21" s="16">
        <f>376358+22</f>
        <v>376380</v>
      </c>
      <c r="J21" s="6"/>
      <c r="R21" t="s">
        <v>81</v>
      </c>
    </row>
    <row r="22" spans="1:18" customFormat="1" ht="68.25" customHeight="1" x14ac:dyDescent="0.25">
      <c r="A22" s="4">
        <v>2</v>
      </c>
      <c r="B22" s="48" t="s">
        <v>106</v>
      </c>
      <c r="C22" s="48"/>
      <c r="D22" s="48"/>
      <c r="E22" s="9" t="s">
        <v>54</v>
      </c>
      <c r="F22" s="6">
        <v>364500</v>
      </c>
      <c r="G22" s="17">
        <f>I22/F22</f>
        <v>0.16</v>
      </c>
      <c r="H22" s="71">
        <f t="shared" ref="H22:H27" si="0">I22+J22</f>
        <v>58320</v>
      </c>
      <c r="I22" s="16">
        <v>58320</v>
      </c>
      <c r="J22" s="6"/>
      <c r="R22" t="s">
        <v>82</v>
      </c>
    </row>
    <row r="23" spans="1:18" customFormat="1" ht="45" customHeight="1" x14ac:dyDescent="0.25">
      <c r="A23" s="4">
        <v>3</v>
      </c>
      <c r="B23" s="48" t="s">
        <v>107</v>
      </c>
      <c r="C23" s="48"/>
      <c r="D23" s="48"/>
      <c r="E23" s="9" t="s">
        <v>54</v>
      </c>
      <c r="F23" s="6">
        <v>1041600</v>
      </c>
      <c r="G23" s="17">
        <f t="shared" ref="G23:G27" si="1">I23/F23</f>
        <v>0.1</v>
      </c>
      <c r="H23" s="71">
        <f t="shared" si="0"/>
        <v>104160</v>
      </c>
      <c r="I23" s="16">
        <v>104160</v>
      </c>
      <c r="J23" s="6"/>
      <c r="R23" t="s">
        <v>83</v>
      </c>
    </row>
    <row r="24" spans="1:18" customFormat="1" ht="29.25" customHeight="1" x14ac:dyDescent="0.25">
      <c r="A24" s="4">
        <v>4</v>
      </c>
      <c r="B24" s="48" t="s">
        <v>108</v>
      </c>
      <c r="C24" s="48"/>
      <c r="D24" s="48"/>
      <c r="E24" s="9" t="s">
        <v>50</v>
      </c>
      <c r="F24" s="6">
        <v>3000</v>
      </c>
      <c r="G24" s="17">
        <f t="shared" si="1"/>
        <v>2</v>
      </c>
      <c r="H24" s="71">
        <f t="shared" si="0"/>
        <v>6000</v>
      </c>
      <c r="I24" s="16">
        <v>6000</v>
      </c>
      <c r="J24" s="6"/>
      <c r="R24" t="s">
        <v>84</v>
      </c>
    </row>
    <row r="25" spans="1:18" customFormat="1" ht="47.25" customHeight="1" x14ac:dyDescent="0.25">
      <c r="A25" s="4">
        <v>5</v>
      </c>
      <c r="B25" s="48" t="s">
        <v>109</v>
      </c>
      <c r="C25" s="48"/>
      <c r="D25" s="48"/>
      <c r="E25" s="9" t="s">
        <v>53</v>
      </c>
      <c r="F25" s="6">
        <v>12</v>
      </c>
      <c r="G25" s="6">
        <f t="shared" si="1"/>
        <v>480</v>
      </c>
      <c r="H25" s="71">
        <f t="shared" si="0"/>
        <v>5760</v>
      </c>
      <c r="I25" s="16">
        <v>5760</v>
      </c>
      <c r="J25" s="6"/>
      <c r="R25" t="s">
        <v>85</v>
      </c>
    </row>
    <row r="26" spans="1:18" customFormat="1" ht="34.5" customHeight="1" x14ac:dyDescent="0.25">
      <c r="A26" s="4">
        <v>6</v>
      </c>
      <c r="B26" s="48" t="s">
        <v>93</v>
      </c>
      <c r="C26" s="48"/>
      <c r="D26" s="48"/>
      <c r="E26" s="9" t="s">
        <v>54</v>
      </c>
      <c r="F26" s="6">
        <v>70000</v>
      </c>
      <c r="G26" s="17">
        <f>I26/F26</f>
        <v>0.25</v>
      </c>
      <c r="H26" s="71">
        <f t="shared" si="0"/>
        <v>17500</v>
      </c>
      <c r="I26" s="16">
        <v>17500</v>
      </c>
      <c r="J26" s="6"/>
      <c r="R26" t="s">
        <v>86</v>
      </c>
    </row>
    <row r="27" spans="1:18" customFormat="1" ht="123" customHeight="1" x14ac:dyDescent="0.25">
      <c r="A27" s="4">
        <v>7</v>
      </c>
      <c r="B27" s="48" t="s">
        <v>87</v>
      </c>
      <c r="C27" s="48"/>
      <c r="D27" s="48"/>
      <c r="E27" s="9" t="s">
        <v>50</v>
      </c>
      <c r="F27" s="6">
        <v>90</v>
      </c>
      <c r="G27" s="6">
        <f t="shared" si="1"/>
        <v>132</v>
      </c>
      <c r="H27" s="71">
        <f t="shared" si="0"/>
        <v>11880</v>
      </c>
      <c r="I27" s="16">
        <v>11880</v>
      </c>
      <c r="J27" s="6"/>
      <c r="R27" t="s">
        <v>87</v>
      </c>
    </row>
    <row r="28" spans="1:18" customFormat="1" ht="18" customHeight="1" x14ac:dyDescent="0.25">
      <c r="A28" s="45" t="s">
        <v>31</v>
      </c>
      <c r="B28" s="45"/>
      <c r="C28" s="45"/>
      <c r="D28" s="45"/>
      <c r="E28" s="46"/>
      <c r="F28" s="46"/>
      <c r="G28" s="46"/>
      <c r="H28" s="10">
        <f>SUM(I28:J28)</f>
        <v>580000</v>
      </c>
      <c r="I28" s="10">
        <f>SUM(I21:I27)</f>
        <v>580000</v>
      </c>
      <c r="J28" s="10">
        <f>SUM(J21:J27)</f>
        <v>0</v>
      </c>
    </row>
    <row r="29" spans="1:18" ht="8.1" customHeight="1" x14ac:dyDescent="0.25">
      <c r="A29" s="31"/>
      <c r="B29" s="31"/>
      <c r="C29" s="31"/>
      <c r="D29" s="31"/>
      <c r="E29" s="31"/>
      <c r="F29" s="31"/>
      <c r="G29" s="31"/>
      <c r="H29" s="31"/>
      <c r="I29" s="31"/>
      <c r="J29" s="31"/>
    </row>
    <row r="30" spans="1:18" ht="20.25" customHeight="1" x14ac:dyDescent="0.25">
      <c r="A30" s="11" t="s">
        <v>10</v>
      </c>
      <c r="B30" s="47" t="s">
        <v>32</v>
      </c>
      <c r="C30" s="47"/>
      <c r="D30" s="47"/>
      <c r="E30" s="47"/>
      <c r="F30" s="47"/>
      <c r="G30" s="47"/>
      <c r="H30" s="47"/>
      <c r="I30" s="47"/>
      <c r="J30" s="47"/>
    </row>
    <row r="31" spans="1:18" ht="21" customHeight="1" x14ac:dyDescent="0.25">
      <c r="A31" s="4">
        <v>1</v>
      </c>
      <c r="B31" s="49"/>
      <c r="C31" s="49"/>
      <c r="D31" s="49"/>
      <c r="E31" s="49"/>
      <c r="F31" s="49"/>
      <c r="G31" s="49"/>
      <c r="H31" s="49"/>
      <c r="I31" s="49"/>
      <c r="J31" s="49"/>
    </row>
  </sheetData>
  <mergeCells count="49">
    <mergeCell ref="A12:A13"/>
    <mergeCell ref="B12:E13"/>
    <mergeCell ref="F12:G12"/>
    <mergeCell ref="H12:J13"/>
    <mergeCell ref="A4:J4"/>
    <mergeCell ref="A5:B6"/>
    <mergeCell ref="C5:E6"/>
    <mergeCell ref="F5:F6"/>
    <mergeCell ref="A7:J7"/>
    <mergeCell ref="A8:B8"/>
    <mergeCell ref="C8:J8"/>
    <mergeCell ref="A9:B9"/>
    <mergeCell ref="C9:J9"/>
    <mergeCell ref="A10:B10"/>
    <mergeCell ref="C10:J10"/>
    <mergeCell ref="A11:J11"/>
    <mergeCell ref="A1:J1"/>
    <mergeCell ref="A2:B2"/>
    <mergeCell ref="C2:E2"/>
    <mergeCell ref="F2:J2"/>
    <mergeCell ref="A3:B3"/>
    <mergeCell ref="C3:E3"/>
    <mergeCell ref="F3:J3"/>
    <mergeCell ref="B14:E14"/>
    <mergeCell ref="H14:J14"/>
    <mergeCell ref="B15:E15"/>
    <mergeCell ref="H15:J15"/>
    <mergeCell ref="B16:E16"/>
    <mergeCell ref="H16:J16"/>
    <mergeCell ref="B17:E17"/>
    <mergeCell ref="H17:J17"/>
    <mergeCell ref="A18:J18"/>
    <mergeCell ref="A19:A20"/>
    <mergeCell ref="B19:D20"/>
    <mergeCell ref="E19:G19"/>
    <mergeCell ref="H19:H20"/>
    <mergeCell ref="I19:J19"/>
    <mergeCell ref="B26:D26"/>
    <mergeCell ref="A29:J29"/>
    <mergeCell ref="B30:J30"/>
    <mergeCell ref="B31:J31"/>
    <mergeCell ref="B21:D21"/>
    <mergeCell ref="B22:D22"/>
    <mergeCell ref="B23:D23"/>
    <mergeCell ref="B24:D24"/>
    <mergeCell ref="B25:D25"/>
    <mergeCell ref="B27:D27"/>
    <mergeCell ref="A28:D28"/>
    <mergeCell ref="E28:G28"/>
  </mergeCells>
  <pageMargins left="0.19685039370078741" right="0.19685039370078741" top="0.19685039370078741" bottom="0.19685039370078741" header="0.19685039370078741" footer="0.19685039370078741"/>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J23"/>
  <sheetViews>
    <sheetView tabSelected="1" view="pageBreakPreview" topLeftCell="A10" zoomScaleNormal="100" zoomScaleSheetLayoutView="100" workbookViewId="0">
      <selection activeCell="I18" sqref="I18"/>
    </sheetView>
  </sheetViews>
  <sheetFormatPr defaultColWidth="9.140625" defaultRowHeight="12.75" x14ac:dyDescent="0.25"/>
  <cols>
    <col min="1" max="1" width="7.7109375" style="1" customWidth="1"/>
    <col min="2" max="2" width="14.42578125" style="1" customWidth="1"/>
    <col min="3" max="3" width="8.7109375" style="1" customWidth="1"/>
    <col min="4" max="10" width="18.7109375" style="1" customWidth="1"/>
    <col min="11" max="11" width="4.42578125" style="1" customWidth="1"/>
    <col min="12" max="12" width="9.140625" style="1"/>
    <col min="13" max="13" width="9" style="1" customWidth="1"/>
    <col min="14" max="14" width="9.28515625" style="1" customWidth="1"/>
    <col min="15" max="15" width="8.85546875" style="1" customWidth="1"/>
    <col min="16" max="16" width="7.42578125" style="1" customWidth="1"/>
    <col min="17" max="17" width="12" style="1" customWidth="1"/>
    <col min="18" max="16384" width="9.140625" style="1"/>
  </cols>
  <sheetData>
    <row r="1" spans="1:10" s="18" customFormat="1" ht="30.75" customHeight="1" x14ac:dyDescent="0.25">
      <c r="A1" s="70" t="s">
        <v>21</v>
      </c>
      <c r="B1" s="70"/>
      <c r="C1" s="70"/>
      <c r="D1" s="70"/>
      <c r="E1" s="70"/>
      <c r="F1" s="70"/>
      <c r="G1" s="70"/>
      <c r="H1" s="70"/>
      <c r="I1" s="70"/>
      <c r="J1" s="70"/>
    </row>
    <row r="2" spans="1:10" ht="30.75" customHeight="1" x14ac:dyDescent="0.25">
      <c r="A2" s="32" t="s">
        <v>13</v>
      </c>
      <c r="B2" s="32"/>
      <c r="C2" s="32" t="s">
        <v>0</v>
      </c>
      <c r="D2" s="32"/>
      <c r="E2" s="32"/>
      <c r="F2" s="32" t="s">
        <v>14</v>
      </c>
      <c r="G2" s="32"/>
      <c r="H2" s="32"/>
      <c r="I2" s="32"/>
      <c r="J2" s="32"/>
    </row>
    <row r="3" spans="1:10" ht="42.75" customHeight="1" x14ac:dyDescent="0.25">
      <c r="A3" s="50" t="s">
        <v>55</v>
      </c>
      <c r="B3" s="50"/>
      <c r="C3" s="41" t="s">
        <v>71</v>
      </c>
      <c r="D3" s="41"/>
      <c r="E3" s="41"/>
      <c r="F3" s="50" t="s">
        <v>35</v>
      </c>
      <c r="G3" s="50"/>
      <c r="H3" s="50"/>
      <c r="I3" s="50"/>
      <c r="J3" s="50"/>
    </row>
    <row r="4" spans="1:10" ht="8.1" customHeight="1" x14ac:dyDescent="0.25">
      <c r="A4" s="31"/>
      <c r="B4" s="31"/>
      <c r="C4" s="31"/>
      <c r="D4" s="31"/>
      <c r="E4" s="31"/>
      <c r="F4" s="31"/>
      <c r="G4" s="31"/>
      <c r="H4" s="31"/>
      <c r="I4" s="31"/>
      <c r="J4" s="31"/>
    </row>
    <row r="5" spans="1:10" ht="44.25" customHeight="1" x14ac:dyDescent="0.25">
      <c r="A5" s="32" t="s">
        <v>16</v>
      </c>
      <c r="B5" s="32"/>
      <c r="C5" s="40" t="s">
        <v>41</v>
      </c>
      <c r="D5" s="40"/>
      <c r="E5" s="40"/>
      <c r="F5" s="32" t="s">
        <v>15</v>
      </c>
      <c r="G5" s="11" t="s">
        <v>65</v>
      </c>
      <c r="H5" s="11" t="s">
        <v>88</v>
      </c>
      <c r="I5" s="11" t="s">
        <v>101</v>
      </c>
      <c r="J5" s="11" t="s">
        <v>111</v>
      </c>
    </row>
    <row r="6" spans="1:10" ht="24.75" customHeight="1" x14ac:dyDescent="0.25">
      <c r="A6" s="39"/>
      <c r="B6" s="39"/>
      <c r="C6" s="41"/>
      <c r="D6" s="41"/>
      <c r="E6" s="41"/>
      <c r="F6" s="39"/>
      <c r="G6" s="12">
        <f>I20</f>
        <v>496600</v>
      </c>
      <c r="H6" s="12">
        <f>G6*1.1</f>
        <v>546260</v>
      </c>
      <c r="I6" s="12">
        <f>H6*1.1</f>
        <v>600886</v>
      </c>
      <c r="J6" s="12">
        <f>I6*1.1</f>
        <v>660974.60000000009</v>
      </c>
    </row>
    <row r="7" spans="1:10" ht="8.1" customHeight="1" x14ac:dyDescent="0.25">
      <c r="A7" s="31"/>
      <c r="B7" s="31"/>
      <c r="C7" s="31"/>
      <c r="D7" s="31"/>
      <c r="E7" s="31"/>
      <c r="F7" s="31"/>
      <c r="G7" s="31"/>
      <c r="H7" s="31"/>
      <c r="I7" s="31"/>
      <c r="J7" s="31"/>
    </row>
    <row r="8" spans="1:10" ht="30" customHeight="1" x14ac:dyDescent="0.25">
      <c r="A8" s="52" t="s">
        <v>17</v>
      </c>
      <c r="B8" s="52"/>
      <c r="C8" s="53" t="s">
        <v>72</v>
      </c>
      <c r="D8" s="53"/>
      <c r="E8" s="53"/>
      <c r="F8" s="53"/>
      <c r="G8" s="53"/>
      <c r="H8" s="53"/>
      <c r="I8" s="53"/>
      <c r="J8" s="53"/>
    </row>
    <row r="9" spans="1:10" ht="99.75" customHeight="1" x14ac:dyDescent="0.25">
      <c r="A9" s="51" t="s">
        <v>18</v>
      </c>
      <c r="B9" s="51"/>
      <c r="C9" s="54" t="s">
        <v>117</v>
      </c>
      <c r="D9" s="54"/>
      <c r="E9" s="54"/>
      <c r="F9" s="54"/>
      <c r="G9" s="54"/>
      <c r="H9" s="54"/>
      <c r="I9" s="54"/>
      <c r="J9" s="54"/>
    </row>
    <row r="10" spans="1:10" ht="46.5" customHeight="1" x14ac:dyDescent="0.25">
      <c r="A10" s="25" t="s">
        <v>19</v>
      </c>
      <c r="B10" s="25"/>
      <c r="C10" s="55" t="s">
        <v>94</v>
      </c>
      <c r="D10" s="56"/>
      <c r="E10" s="56"/>
      <c r="F10" s="56"/>
      <c r="G10" s="56"/>
      <c r="H10" s="56"/>
      <c r="I10" s="56"/>
      <c r="J10" s="56"/>
    </row>
    <row r="11" spans="1:10" ht="8.1" customHeight="1" x14ac:dyDescent="0.25">
      <c r="A11" s="31"/>
      <c r="B11" s="31"/>
      <c r="C11" s="31"/>
      <c r="D11" s="31"/>
      <c r="E11" s="31"/>
      <c r="F11" s="31"/>
      <c r="G11" s="31"/>
      <c r="H11" s="31"/>
      <c r="I11" s="31"/>
      <c r="J11" s="31"/>
    </row>
    <row r="12" spans="1:10" ht="20.25" customHeight="1" x14ac:dyDescent="0.25">
      <c r="A12" s="32" t="s">
        <v>10</v>
      </c>
      <c r="B12" s="32" t="s">
        <v>20</v>
      </c>
      <c r="C12" s="32"/>
      <c r="D12" s="32"/>
      <c r="E12" s="32"/>
      <c r="F12" s="32" t="s">
        <v>12</v>
      </c>
      <c r="G12" s="32"/>
      <c r="H12" s="34" t="s">
        <v>34</v>
      </c>
      <c r="I12" s="57"/>
      <c r="J12" s="35"/>
    </row>
    <row r="13" spans="1:10" ht="32.25" customHeight="1" x14ac:dyDescent="0.25">
      <c r="A13" s="33"/>
      <c r="B13" s="33"/>
      <c r="C13" s="33"/>
      <c r="D13" s="33"/>
      <c r="E13" s="33"/>
      <c r="F13" s="20" t="s">
        <v>113</v>
      </c>
      <c r="G13" s="20" t="s">
        <v>66</v>
      </c>
      <c r="H13" s="36"/>
      <c r="I13" s="58"/>
      <c r="J13" s="37"/>
    </row>
    <row r="14" spans="1:10" ht="48.75" customHeight="1" x14ac:dyDescent="0.25">
      <c r="A14" s="4">
        <v>1</v>
      </c>
      <c r="B14" s="64" t="s">
        <v>95</v>
      </c>
      <c r="C14" s="65"/>
      <c r="D14" s="65"/>
      <c r="E14" s="66"/>
      <c r="F14" s="5">
        <v>4700</v>
      </c>
      <c r="G14" s="6">
        <v>4700</v>
      </c>
      <c r="H14" s="67" t="s">
        <v>59</v>
      </c>
      <c r="I14" s="68"/>
      <c r="J14" s="69"/>
    </row>
    <row r="15" spans="1:10" ht="8.1" customHeight="1" x14ac:dyDescent="0.25">
      <c r="A15" s="31"/>
      <c r="B15" s="31"/>
      <c r="C15" s="31"/>
      <c r="D15" s="31"/>
      <c r="E15" s="31"/>
      <c r="F15" s="31"/>
      <c r="G15" s="31"/>
      <c r="H15" s="31"/>
      <c r="I15" s="31"/>
      <c r="J15" s="31"/>
    </row>
    <row r="16" spans="1:10" ht="35.25" customHeight="1" x14ac:dyDescent="0.25">
      <c r="A16" s="32" t="s">
        <v>10</v>
      </c>
      <c r="B16" s="32" t="s">
        <v>22</v>
      </c>
      <c r="C16" s="32"/>
      <c r="D16" s="32"/>
      <c r="E16" s="32" t="s">
        <v>23</v>
      </c>
      <c r="F16" s="32"/>
      <c r="G16" s="32"/>
      <c r="H16" s="32" t="s">
        <v>26</v>
      </c>
      <c r="I16" s="32" t="s">
        <v>27</v>
      </c>
      <c r="J16" s="32"/>
    </row>
    <row r="17" spans="1:10" ht="32.25" customHeight="1" x14ac:dyDescent="0.25">
      <c r="A17" s="33"/>
      <c r="B17" s="33"/>
      <c r="C17" s="33"/>
      <c r="D17" s="33"/>
      <c r="E17" s="3" t="s">
        <v>24</v>
      </c>
      <c r="F17" s="3" t="s">
        <v>25</v>
      </c>
      <c r="G17" s="3" t="s">
        <v>30</v>
      </c>
      <c r="H17" s="33"/>
      <c r="I17" s="3" t="s">
        <v>28</v>
      </c>
      <c r="J17" s="3" t="s">
        <v>29</v>
      </c>
    </row>
    <row r="18" spans="1:10" customFormat="1" ht="116.25" customHeight="1" x14ac:dyDescent="0.25">
      <c r="A18" s="4">
        <v>1</v>
      </c>
      <c r="B18" s="48" t="s">
        <v>118</v>
      </c>
      <c r="C18" s="48"/>
      <c r="D18" s="48"/>
      <c r="E18" s="9" t="s">
        <v>50</v>
      </c>
      <c r="F18" s="6">
        <v>2500</v>
      </c>
      <c r="G18" s="6">
        <f>H18/F18</f>
        <v>130</v>
      </c>
      <c r="H18" s="71">
        <f>SUM(I18:J18)</f>
        <v>325000</v>
      </c>
      <c r="I18" s="16">
        <v>325000</v>
      </c>
      <c r="J18" s="6"/>
    </row>
    <row r="19" spans="1:10" customFormat="1" ht="141" customHeight="1" x14ac:dyDescent="0.25">
      <c r="A19" s="4">
        <v>2</v>
      </c>
      <c r="B19" s="48" t="s">
        <v>116</v>
      </c>
      <c r="C19" s="48"/>
      <c r="D19" s="48"/>
      <c r="E19" s="9" t="s">
        <v>50</v>
      </c>
      <c r="F19" s="6">
        <v>2200</v>
      </c>
      <c r="G19" s="6">
        <f>H19/F19</f>
        <v>78</v>
      </c>
      <c r="H19" s="71">
        <f>SUM(I19:J19)</f>
        <v>171600</v>
      </c>
      <c r="I19" s="16">
        <v>171600</v>
      </c>
      <c r="J19" s="6"/>
    </row>
    <row r="20" spans="1:10" customFormat="1" ht="16.5" customHeight="1" x14ac:dyDescent="0.25">
      <c r="A20" s="45" t="s">
        <v>31</v>
      </c>
      <c r="B20" s="45"/>
      <c r="C20" s="45"/>
      <c r="D20" s="45"/>
      <c r="E20" s="46"/>
      <c r="F20" s="46"/>
      <c r="G20" s="46"/>
      <c r="H20" s="10">
        <f>SUM(H18:H19)</f>
        <v>496600</v>
      </c>
      <c r="I20" s="10">
        <f>SUM(I18:I19)</f>
        <v>496600</v>
      </c>
      <c r="J20" s="10">
        <f>SUM(J18:J19)</f>
        <v>0</v>
      </c>
    </row>
    <row r="21" spans="1:10" ht="8.1" customHeight="1" x14ac:dyDescent="0.25">
      <c r="A21" s="31"/>
      <c r="B21" s="31"/>
      <c r="C21" s="31"/>
      <c r="D21" s="31"/>
      <c r="E21" s="31"/>
      <c r="F21" s="31"/>
      <c r="G21" s="31"/>
      <c r="H21" s="31"/>
      <c r="I21" s="31"/>
      <c r="J21" s="31"/>
    </row>
    <row r="22" spans="1:10" ht="20.25" customHeight="1" x14ac:dyDescent="0.25">
      <c r="A22" s="11" t="s">
        <v>10</v>
      </c>
      <c r="B22" s="47" t="s">
        <v>32</v>
      </c>
      <c r="C22" s="47"/>
      <c r="D22" s="47"/>
      <c r="E22" s="47"/>
      <c r="F22" s="47"/>
      <c r="G22" s="47"/>
      <c r="H22" s="47"/>
      <c r="I22" s="47"/>
      <c r="J22" s="47"/>
    </row>
    <row r="23" spans="1:10" ht="24.75" customHeight="1" x14ac:dyDescent="0.25">
      <c r="A23" s="4">
        <v>1</v>
      </c>
      <c r="B23" s="30" t="s">
        <v>73</v>
      </c>
      <c r="C23" s="30"/>
      <c r="D23" s="30"/>
      <c r="E23" s="30"/>
      <c r="F23" s="30"/>
      <c r="G23" s="30"/>
      <c r="H23" s="30"/>
      <c r="I23" s="30"/>
      <c r="J23" s="30"/>
    </row>
  </sheetData>
  <mergeCells count="38">
    <mergeCell ref="A8:B8"/>
    <mergeCell ref="C8:J8"/>
    <mergeCell ref="A1:J1"/>
    <mergeCell ref="A2:B2"/>
    <mergeCell ref="C2:E2"/>
    <mergeCell ref="F2:J2"/>
    <mergeCell ref="A3:B3"/>
    <mergeCell ref="C3:E3"/>
    <mergeCell ref="F3:J3"/>
    <mergeCell ref="A4:J4"/>
    <mergeCell ref="A5:B6"/>
    <mergeCell ref="C5:E6"/>
    <mergeCell ref="F5:F6"/>
    <mergeCell ref="A7:J7"/>
    <mergeCell ref="B14:E14"/>
    <mergeCell ref="H14:J14"/>
    <mergeCell ref="A9:B9"/>
    <mergeCell ref="C9:J9"/>
    <mergeCell ref="A10:B10"/>
    <mergeCell ref="C10:J10"/>
    <mergeCell ref="A11:J11"/>
    <mergeCell ref="A12:A13"/>
    <mergeCell ref="B12:E13"/>
    <mergeCell ref="F12:G12"/>
    <mergeCell ref="H12:J13"/>
    <mergeCell ref="A15:J15"/>
    <mergeCell ref="A16:A17"/>
    <mergeCell ref="B16:D17"/>
    <mergeCell ref="E16:G16"/>
    <mergeCell ref="H16:H17"/>
    <mergeCell ref="I16:J16"/>
    <mergeCell ref="B22:J22"/>
    <mergeCell ref="B23:J23"/>
    <mergeCell ref="B18:D18"/>
    <mergeCell ref="A20:D20"/>
    <mergeCell ref="E20:G20"/>
    <mergeCell ref="A21:J21"/>
    <mergeCell ref="B19:D19"/>
  </mergeCells>
  <pageMargins left="0.19685039370078741" right="0.19685039370078741" top="0.19685039370078741" bottom="0.19685039370078741" header="0.19685039370078741"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06 03</vt:lpstr>
      <vt:lpstr>06 03 01</vt:lpstr>
      <vt:lpstr>06 03 02</vt:lpstr>
      <vt:lpstr>06 03 03</vt:lpstr>
      <vt:lpstr>'06 03'!Print_Area</vt:lpstr>
      <vt:lpstr>'06 03 01'!Print_Area</vt:lpstr>
      <vt:lpstr>'06 03 02'!Print_Area</vt:lpstr>
      <vt:lpstr>'06 03 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2025-12-10T06:12:57Z</dcterms:modified>
</cp:coreProperties>
</file>